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Expense Log" sheetId="2" state="visible" r:id="rId2"/>
    <sheet xmlns:r="http://schemas.openxmlformats.org/officeDocument/2006/relationships" name="Monthly Summary" sheetId="3" state="visible" r:id="rId3"/>
    <sheet xmlns:r="http://schemas.openxmlformats.org/officeDocument/2006/relationships" name="Schedule C Summary" sheetId="4" state="visible" r:id="rId4"/>
    <sheet xmlns:r="http://schemas.openxmlformats.org/officeDocument/2006/relationships" name="Mileage Log" sheetId="5" state="visible" r:id="rId5"/>
    <sheet xmlns:r="http://schemas.openxmlformats.org/officeDocument/2006/relationships" name="Categories Referenc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15">
    <font>
      <name val="Calibri"/>
      <family val="2"/>
      <color theme="1"/>
      <sz val="11"/>
      <scheme val="minor"/>
    </font>
    <font>
      <name val="Calibri"/>
      <b val="1"/>
      <color rgb="FF1F2937"/>
      <sz val="22"/>
    </font>
    <font>
      <name val="Calibri"/>
      <color rgb="FF1F2937"/>
      <sz val="11"/>
    </font>
    <font>
      <name val="Calibri"/>
      <b val="1"/>
      <color rgb="FFB45309"/>
      <sz val="11"/>
    </font>
    <font>
      <name val="Calibri"/>
      <color rgb="FF1D4ED8"/>
      <sz val="11"/>
      <u val="single"/>
    </font>
    <font>
      <name val="Calibri"/>
      <b val="1"/>
      <color rgb="FF1F2937"/>
      <sz val="12"/>
    </font>
    <font>
      <name val="Calibri"/>
      <b val="1"/>
      <color rgb="FF1D4ED8"/>
      <sz val="11"/>
    </font>
    <font>
      <name val="Calibri"/>
      <b val="1"/>
      <color rgb="FF1D4ED8"/>
      <sz val="11"/>
      <u val="single"/>
    </font>
    <font>
      <name val="Calibri"/>
      <color rgb="FF1F2937"/>
      <sz val="10"/>
    </font>
    <font>
      <name val="Calibri"/>
      <color rgb="FF1D4ED8"/>
      <sz val="10"/>
      <u val="single"/>
    </font>
    <font>
      <name val="Calibri"/>
      <b val="1"/>
      <color rgb="FFB45309"/>
      <sz val="14"/>
    </font>
    <font>
      <name val="Calibri"/>
      <b val="1"/>
      <color rgb="FFFFFFFF"/>
      <sz val="10"/>
    </font>
    <font>
      <name val="Calibri"/>
      <b val="1"/>
      <color rgb="FF1F2937"/>
      <sz val="10"/>
    </font>
    <font>
      <name val="Calibri"/>
      <b val="1"/>
      <color rgb="FF1F2937"/>
      <sz val="11"/>
    </font>
    <font>
      <name val="Calibri"/>
      <b val="1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1F2937"/>
      </patternFill>
    </fill>
    <fill>
      <patternFill patternType="solid">
        <fgColor rgb="FFF3F4F6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indent="1"/>
    </xf>
    <xf numFmtId="0" fontId="12" fillId="0" borderId="0" applyAlignment="1" pivotButton="0" quotePrefix="0" xfId="0">
      <alignment horizontal="left" vertical="center"/>
    </xf>
    <xf numFmtId="164" fontId="13" fillId="3" borderId="0" applyAlignment="1" pivotButton="0" quotePrefix="0" xfId="0">
      <alignment horizontal="left" vertical="center"/>
    </xf>
    <xf numFmtId="0" fontId="11" fillId="2" borderId="0" applyAlignment="1" pivotButton="0" quotePrefix="0" xfId="0">
      <alignment horizontal="left" vertical="center" wrapText="1"/>
    </xf>
    <xf numFmtId="165" fontId="2" fillId="4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164" fontId="2" fillId="4" borderId="0" applyAlignment="1" pivotButton="0" quotePrefix="0" xfId="0">
      <alignment horizontal="left" vertical="center"/>
    </xf>
    <xf numFmtId="1" fontId="2" fillId="4" borderId="0" applyAlignment="1" pivotButton="0" quotePrefix="0" xfId="0">
      <alignment horizontal="left" vertical="center"/>
    </xf>
    <xf numFmtId="164" fontId="2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right" vertical="center"/>
    </xf>
    <xf numFmtId="0" fontId="11" fillId="2" borderId="0" applyAlignment="1" pivotButton="0" quotePrefix="0" xfId="0">
      <alignment horizontal="left" vertical="center"/>
    </xf>
    <xf numFmtId="0" fontId="11" fillId="2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164" fontId="2" fillId="3" borderId="0" applyAlignment="1" pivotButton="0" quotePrefix="0" xfId="0">
      <alignment horizontal="right" vertical="center"/>
    </xf>
    <xf numFmtId="164" fontId="13" fillId="3" borderId="0" applyAlignment="1" pivotButton="0" quotePrefix="0" xfId="0">
      <alignment horizontal="right" vertical="center"/>
    </xf>
    <xf numFmtId="0" fontId="14" fillId="2" borderId="0" applyAlignment="1" pivotButton="0" quotePrefix="0" xfId="0">
      <alignment horizontal="left" vertical="center" indent="1"/>
    </xf>
    <xf numFmtId="164" fontId="14" fillId="2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top"/>
    </xf>
    <xf numFmtId="164" fontId="13" fillId="3" borderId="0" applyAlignment="1" pivotButton="0" quotePrefix="0" xfId="0">
      <alignment horizontal="right" vertical="top"/>
    </xf>
    <xf numFmtId="0" fontId="8" fillId="0" borderId="0" applyAlignment="1" pivotButton="0" quotePrefix="0" xfId="0">
      <alignment horizontal="left" vertical="top" wrapText="1"/>
    </xf>
    <xf numFmtId="0" fontId="0" fillId="2" borderId="0" pivotButton="0" quotePrefix="0" xfId="0"/>
    <xf numFmtId="0" fontId="13" fillId="0" borderId="0" applyAlignment="1" pivotButton="0" quotePrefix="0" xfId="0">
      <alignment horizontal="left" vertical="center"/>
    </xf>
    <xf numFmtId="1" fontId="2" fillId="3" borderId="0" applyAlignment="1" pivotButton="0" quotePrefix="0" xfId="0">
      <alignment horizontal="left" vertical="center"/>
    </xf>
    <xf numFmtId="1" fontId="14" fillId="2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seller.app/features?utm_source=resources&amp;utm_medium=magnet&amp;utm_campaign=schedule_c_tax_expense_tracker#reports-insights" TargetMode="External" Id="rId1"/><Relationship Type="http://schemas.openxmlformats.org/officeDocument/2006/relationships/hyperlink" Target="https://www.ardentseller.app/resources/tax-deduction-cheat-sheet?utm_source=resources&amp;utm_medium=magnet&amp;utm_campaign=schedule_c_tax_expense_tracker" TargetMode="External" Id="rId2"/><Relationship Type="http://schemas.openxmlformats.org/officeDocument/2006/relationships/hyperlink" Target="https://www.ardentseller.app/resources/end-of-month-closeout-checklist?utm_source=resources&amp;utm_medium=magnet&amp;utm_campaign=schedule_c_tax_expense_tracker" TargetMode="External" Id="rId3"/><Relationship Type="http://schemas.openxmlformats.org/officeDocument/2006/relationships/hyperlink" Target="https://www.ardentseller.app/resources/spreadsheet-vs-inventory-software-decision-guide?utm_source=resources&amp;utm_medium=magnet&amp;utm_campaign=schedule_c_tax_expense_tracker" TargetMode="External" Id="rId4"/><Relationship Type="http://schemas.openxmlformats.org/officeDocument/2006/relationships/hyperlink" Target="https://www.ardentseller.app/sign-up?utm_source=resources&amp;utm_medium=magnet&amp;utm_campaign=schedule_c_tax_expense_tracker" TargetMode="External" Id="rId5"/><Relationship Type="http://schemas.openxmlformats.org/officeDocument/2006/relationships/hyperlink" Target="https://www.ardentseller.app/?utm_source=resources&amp;utm_medium=magnet&amp;utm_campaign=schedule_c_tax_expense_tracker" TargetMode="External" Id="rId6"/></Relationships>
</file>

<file path=xl/worksheets/_rels/sheet2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schedule_c_tax_expense_tracker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www.ardentseller.app/features?utm_source=resources&amp;utm_medium=magnet&amp;utm_campaign=schedule_c_tax_expense_tracker#reports-insights" TargetMode="External" Id="rId1"/></Relationships>
</file>

<file path=xl/worksheets/_rels/sheet5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schedule_c_tax_expense_tracker" TargetMode="External" Id="rId1"/></Relationships>
</file>

<file path=xl/worksheets/_rels/sheet6.xml.rels><Relationships xmlns="http://schemas.openxmlformats.org/package/2006/relationships"><Relationship Type="http://schemas.openxmlformats.org/officeDocument/2006/relationships/hyperlink" Target="https://www.ardentseller.app/resources/tax-deduction-cheat-sheet?utm_source=resources&amp;utm_medium=magnet&amp;utm_campaign=schedule_c_tax_expense_tracker" TargetMode="External" Id="rId1"/><Relationship Type="http://schemas.openxmlformats.org/officeDocument/2006/relationships/hyperlink" Target="https://www.ardentseller.app/sign-up?utm_source=resources&amp;utm_medium=magnet&amp;utm_campaign=schedule_c_tax_expense_tracker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5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Schedule C Tax Expense Tracker</t>
        </is>
      </c>
    </row>
    <row r="3" ht="22" customHeight="1">
      <c r="B3" s="2" t="inlineStr">
        <is>
          <t>A working spreadsheet for U.S. sole-proprietor and single-member LLC sellers — by Ardent Workshop</t>
        </is>
      </c>
    </row>
    <row r="5" ht="8" customHeight="1"/>
    <row r="6" ht="22" customHeight="1">
      <c r="B6" s="3" t="inlineStr">
        <is>
          <t>WHAT THIS IS</t>
        </is>
      </c>
    </row>
    <row r="7" ht="52" customHeight="1">
      <c r="B7" s="4" t="inlineStr">
        <is>
          <t>An expense tracker organized by IRS Schedule C category, so categorizing is what you do once a week — not the panicked thing you do on April 14. Log every business expense in the Expense Log tab, pick a category from the drop-down, and the Monthly Summary and Schedule C Summary tabs build themselves.</t>
        </is>
      </c>
    </row>
    <row r="8" ht="8" customHeight="1"/>
    <row r="9">
      <c r="B9" s="4" t="inlineStr">
        <is>
          <t>This workbook has six tabs:</t>
        </is>
      </c>
    </row>
    <row r="10">
      <c r="B10" s="4" t="inlineStr">
        <is>
          <t xml:space="preserve">   1. Read Me  ← you are here</t>
        </is>
      </c>
    </row>
    <row r="11">
      <c r="B11" s="4" t="inlineStr">
        <is>
          <t xml:space="preserve">   2. Expense Log  ← every business expense, line by line, with category drop-down</t>
        </is>
      </c>
    </row>
    <row r="12">
      <c r="B12" s="4" t="inlineStr">
        <is>
          <t xml:space="preserve">   3. Monthly Summary  ← Jan–Dec totals per category, plus a YTD column</t>
        </is>
      </c>
    </row>
    <row r="13">
      <c r="B13" s="4" t="inlineStr">
        <is>
          <t xml:space="preserve">   4. Schedule C Summary  ← year-end totals laid out by Schedule C line — copy these to your return</t>
        </is>
      </c>
    </row>
    <row r="14">
      <c r="B14" s="4" t="inlineStr">
        <is>
          <t xml:space="preserve">   5. Mileage Log  ← business miles per trip, deduction calculated at the IRS standard rate</t>
        </is>
      </c>
    </row>
    <row r="15">
      <c r="B15" s="4" t="inlineStr">
        <is>
          <t xml:space="preserve">   6. Categories Reference  ← what belongs on each Schedule C line, and what doesn't</t>
        </is>
      </c>
    </row>
    <row r="16" ht="8" customHeight="1"/>
    <row r="17" ht="22" customHeight="1">
      <c r="B17" s="3" t="inlineStr">
        <is>
          <t>HOW TO USE IT</t>
        </is>
      </c>
    </row>
    <row r="18" ht="36" customHeight="1">
      <c r="B18" s="4" t="inlineStr">
        <is>
          <t>1. Open the Expense Log tab. For every business expense, fill in: date, vendor, what it was, payment method, and amount. Then pick a category from the drop-down in column F.</t>
        </is>
      </c>
    </row>
    <row r="19" ht="36" customHeight="1">
      <c r="B19" s="4" t="inlineStr">
        <is>
          <t>2. The Monthly Summary tab adds your spend by month, by category, automatically. Watch for outliers — a single month with $800 in supplies usually means a miscategorized purchase.</t>
        </is>
      </c>
    </row>
    <row r="20" ht="36" customHeight="1">
      <c r="B20" s="4" t="inlineStr">
        <is>
          <t>3. The Schedule C Summary tab maps every category to the matching IRS form line. On April 15 (or whenever you sit down with your CPA), the totals here are what you need.</t>
        </is>
      </c>
    </row>
    <row r="21" ht="36" customHeight="1">
      <c r="B21" s="4" t="inlineStr">
        <is>
          <t>4. Track business miles in the Mileage Log every time you drive. The deduction is computed at the IRS standard rate — change the rate in cell B5 each January.</t>
        </is>
      </c>
    </row>
    <row r="22" ht="36" customHeight="1">
      <c r="B22" s="4" t="inlineStr">
        <is>
          <t>5. Once a quarter — Apr 15, Jun 15, Sep 15, Jan 15 — review the YTD column on the Monthly Summary tab. That is your estimated-tax data, ready to feed into the 1040-ES worksheet.</t>
        </is>
      </c>
    </row>
    <row r="23" ht="8" customHeight="1"/>
    <row r="24" ht="22" customHeight="1">
      <c r="B24" s="3" t="inlineStr">
        <is>
          <t>HOW SCHEDULE C IS ORGANIZED</t>
        </is>
      </c>
    </row>
    <row r="25" ht="68" customHeight="1">
      <c r="B25" s="4" t="inlineStr">
        <is>
          <t>Schedule C has two cost sections. Part II is your operating expenses (advertising, supplies, fees, travel, etc.). Part III is Cost of Goods Sold — raw materials, production labor, and freight-in. The two are not interchangeable. Wax for a candle goes in Part III. Tape that wraps the shipping box goes on Line 22 Supplies in Part II.</t>
        </is>
      </c>
    </row>
    <row r="26" ht="52" customHeight="1">
      <c r="B26" s="4" t="inlineStr">
        <is>
          <t>This tracker uses one drop-down list that includes both Part II categories and Part III COGS categories, so you don't have to think about which section a line belongs to while you're logging. The Schedule C Summary tab puts each category back where the IRS expects it.</t>
        </is>
      </c>
    </row>
    <row r="27" ht="8" customHeight="1"/>
    <row r="28" ht="22" customHeight="1">
      <c r="B28" s="3" t="inlineStr">
        <is>
          <t>WHAT THIS WORKBOOK INTENTIONALLY DOES NOT DO</t>
        </is>
      </c>
    </row>
    <row r="29" ht="36" customHeight="1">
      <c r="B29" s="4" t="inlineStr">
        <is>
          <t>This is a tracker, not a tax-prep tool. It will work for the simple end of Schedule C, but it stops at specific places — and noticing the gap is part of the point.</t>
        </is>
      </c>
    </row>
    <row r="30" ht="36" customHeight="1">
      <c r="B30" s="4" t="inlineStr">
        <is>
          <t xml:space="preserve">   • No COGS calculation (beginning + purchases − ending). The Purchases column feeds your CPA, but you still owe a year-end inventory count.</t>
        </is>
      </c>
    </row>
    <row r="31" ht="36" customHeight="1">
      <c r="B31" s="4" t="inlineStr">
        <is>
          <t xml:space="preserve">   • No depreciation schedule. Big purchases over $2,500 go on Form 4562; this workbook flags them but does not compute the schedule.</t>
        </is>
      </c>
    </row>
    <row r="32" ht="36" customHeight="1">
      <c r="B32" s="4" t="inlineStr">
        <is>
          <t xml:space="preserve">   • No home-office allocation (Form 8829). This workbook flags home-office expenses but doesn't run the percentage.</t>
        </is>
      </c>
    </row>
    <row r="33" ht="36" customHeight="1">
      <c r="B33" s="4" t="inlineStr">
        <is>
          <t xml:space="preserve">   • No automatic 1099-NEC tracking. Contract labor over $600/contractor needs a 1099 — this workbook tracks the spend, not the contractor list.</t>
        </is>
      </c>
    </row>
    <row r="34" ht="36" customHeight="1">
      <c r="B34" s="4" t="inlineStr">
        <is>
          <t xml:space="preserve">   • No receipt storage. The Receipt notes column is a pointer; the receipts themselves still live in your filing cabinet or shoebox.</t>
        </is>
      </c>
    </row>
    <row r="35">
      <c r="B35" s="4" t="inlineStr">
        <is>
          <t xml:space="preserve">   • Every cell is editable; there is no audit trail of who changed what.</t>
        </is>
      </c>
    </row>
    <row r="36" ht="8" customHeight="1"/>
    <row r="37" ht="22" customHeight="1">
      <c r="B37" s="3" t="inlineStr">
        <is>
          <t>ABOUT THE COMPANION TOOL</t>
        </is>
      </c>
    </row>
    <row r="38" ht="68" customHeight="1">
      <c r="B38" s="4" t="inlineStr">
        <is>
          <t>Ardent Seller picks up where this sheet stops — every transaction you record is tagged to a Schedule C category as it happens, every purchase updates the cost on the inventory item it belongs to, your year-end inventory count is the running balance you already have, and a P&amp;L mapped to Schedule C is one click away. Same data model you already think in (purchases, sales, categories), without the manual drop-down work.</t>
        </is>
      </c>
    </row>
    <row r="39">
      <c r="B39" s="4" t="inlineStr">
        <is>
          <t>See how Ardent Seller maps to Schedule C automatically:</t>
        </is>
      </c>
    </row>
    <row r="40" ht="20" customHeight="1">
      <c r="B40" s="5" t="inlineStr">
        <is>
          <t>Reports &amp; Schedule C export (Ardent Seller features)</t>
        </is>
      </c>
    </row>
    <row r="41" ht="8" customHeight="1"/>
    <row r="42" ht="22" customHeight="1">
      <c r="B42" s="3" t="inlineStr">
        <is>
          <t>FURTHER READING</t>
        </is>
      </c>
    </row>
    <row r="43">
      <c r="B43" s="4" t="inlineStr">
        <is>
          <t>Pair this workbook with two free companion magnets:</t>
        </is>
      </c>
    </row>
    <row r="44" ht="20" customHeight="1">
      <c r="B44" s="5" t="inlineStr">
        <is>
          <t>Small Business Tax Deduction Cheat Sheet — every Schedule C line in plain English</t>
        </is>
      </c>
    </row>
    <row r="45" ht="20" customHeight="1">
      <c r="B45" s="5" t="inlineStr">
        <is>
          <t>End-of-Month Closeout Checklist — the 7-step monthly habit that keeps the books clean</t>
        </is>
      </c>
    </row>
    <row r="46">
      <c r="B46" s="4" t="inlineStr">
        <is>
          <t>And the decision guide that names what this sheet can't do:</t>
        </is>
      </c>
    </row>
    <row r="47" ht="20" customHeight="1">
      <c r="B47" s="5" t="inlineStr">
        <is>
          <t>Spreadsheet vs. Inventory Software: The Decision Guide</t>
        </is>
      </c>
    </row>
    <row r="48" ht="8" customHeight="1"/>
    <row r="49" ht="22" customHeight="1">
      <c r="B49" s="3" t="inlineStr">
        <is>
          <t>DISCLAIMER</t>
        </is>
      </c>
    </row>
    <row r="50" ht="52" customHeight="1">
      <c r="B50" s="4" t="inlineStr">
        <is>
          <t>Educational reference only — not tax, accounting, or legal advice. Tax rules change and circumstances vary; review with a CPA or enrolled agent before filing. Schedule C line numbers reflect the 2024 form layout and may shift in subsequent years.</t>
        </is>
      </c>
    </row>
    <row r="51" ht="8" customHeight="1"/>
    <row r="52" ht="22" customHeight="1">
      <c r="B52" s="6" t="inlineStr">
        <is>
          <t>Ready to skip the spreadsheet?</t>
        </is>
      </c>
    </row>
    <row r="53" ht="20" customHeight="1">
      <c r="B53" s="7" t="inlineStr">
        <is>
          <t>Start free — no credit card required</t>
        </is>
      </c>
    </row>
    <row r="54" ht="8" customHeight="1"/>
    <row r="55">
      <c r="B55" s="8" t="inlineStr">
        <is>
          <t>Ardent Seller — inventory, recipes, and pricing for small-batch makers.</t>
        </is>
      </c>
    </row>
    <row r="56">
      <c r="B56" s="9" t="inlineStr">
        <is>
          <t>ardentseller.app</t>
        </is>
      </c>
    </row>
  </sheetData>
  <hyperlinks>
    <hyperlink xmlns:r="http://schemas.openxmlformats.org/officeDocument/2006/relationships" ref="B40" r:id="rId1"/>
    <hyperlink xmlns:r="http://schemas.openxmlformats.org/officeDocument/2006/relationships" ref="B44" r:id="rId2"/>
    <hyperlink xmlns:r="http://schemas.openxmlformats.org/officeDocument/2006/relationships" ref="B45" r:id="rId3"/>
    <hyperlink xmlns:r="http://schemas.openxmlformats.org/officeDocument/2006/relationships" ref="B47" r:id="rId4"/>
    <hyperlink xmlns:r="http://schemas.openxmlformats.org/officeDocument/2006/relationships" ref="B53" r:id="rId5"/>
    <hyperlink xmlns:r="http://schemas.openxmlformats.org/officeDocument/2006/relationships" ref="B56" r:id="rId6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0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4" customWidth="1" min="3" max="3"/>
    <col width="20" customWidth="1" min="4" max="4"/>
    <col width="13" customWidth="1" min="5" max="5"/>
    <col width="46" customWidth="1" min="6" max="6"/>
    <col width="24" customWidth="1" min="7" max="7"/>
    <col width="16" customWidth="1" min="8" max="8"/>
    <col width="14" customWidth="1" min="9" max="9"/>
  </cols>
  <sheetData>
    <row r="1" ht="22" customHeight="1">
      <c r="A1" s="10" t="inlineStr">
        <is>
          <t>Expense Log — every business expense, line by line</t>
        </is>
      </c>
    </row>
    <row r="2" ht="20" customHeight="1">
      <c r="A2" s="11" t="inlineStr">
        <is>
          <t>Yellow = your input    Gray = formula. Pick a category from the drop-down in column F. Business use % defaults to 100; use 50 for meals, or your business-use % for vehicle/home expenses logged here.</t>
        </is>
      </c>
    </row>
    <row r="3" ht="6" customHeight="1"/>
    <row r="4" ht="22" customHeight="1">
      <c r="A4" s="12" t="inlineStr">
        <is>
          <t>RUNNING TOTALS</t>
        </is>
      </c>
    </row>
    <row r="5" ht="22" customHeight="1">
      <c r="A5" s="13" t="inlineStr">
        <is>
          <t>Total deductible (all rows)</t>
        </is>
      </c>
      <c r="C5" s="14">
        <f>SUM(I8:I200)</f>
        <v/>
      </c>
      <c r="D5" s="13" t="inlineStr">
        <is>
          <t>This-month deductible</t>
        </is>
      </c>
      <c r="F5" s="14">
        <f>SUMPRODUCT((TEXT(A8:A200,"yyyy-mm")=TEXT(TODAY(),"yyyy-mm"))*IFERROR(I8:I200,0))</f>
        <v/>
      </c>
      <c r="G5" s="13" t="inlineStr">
        <is>
          <t>YTD deductible</t>
        </is>
      </c>
      <c r="I5" s="14">
        <f>SUMPRODUCT((YEAR(A8:A200)=YEAR(TODAY()))*IFERROR(I8:I200,0))</f>
        <v/>
      </c>
    </row>
    <row r="6" ht="6" customHeight="1"/>
    <row r="7" ht="30" customHeight="1">
      <c r="A7" s="15" t="inlineStr">
        <is>
          <t>Date</t>
        </is>
      </c>
      <c r="B7" s="15" t="inlineStr">
        <is>
          <t>Vendor / Payee</t>
        </is>
      </c>
      <c r="C7" s="15" t="inlineStr">
        <is>
          <t>Description</t>
        </is>
      </c>
      <c r="D7" s="15" t="inlineStr">
        <is>
          <t>Payment method</t>
        </is>
      </c>
      <c r="E7" s="15" t="inlineStr">
        <is>
          <t>Amount $</t>
        </is>
      </c>
      <c r="F7" s="15" t="inlineStr">
        <is>
          <t>Schedule C category</t>
        </is>
      </c>
      <c r="G7" s="15" t="inlineStr">
        <is>
          <t>Receipt notes</t>
        </is>
      </c>
      <c r="H7" s="15" t="inlineStr">
        <is>
          <t>Business use %</t>
        </is>
      </c>
      <c r="I7" s="15" t="inlineStr">
        <is>
          <t>Deductible $</t>
        </is>
      </c>
    </row>
    <row r="8" ht="18" customHeight="1">
      <c r="A8" s="16" t="inlineStr">
        <is>
          <t>2026-01-04</t>
        </is>
      </c>
      <c r="B8" s="17" t="inlineStr">
        <is>
          <t>Etsy</t>
        </is>
      </c>
      <c r="C8" s="17" t="inlineStr">
        <is>
          <t>January transaction &amp; payment fees</t>
        </is>
      </c>
      <c r="D8" s="17" t="inlineStr">
        <is>
          <t>Card</t>
        </is>
      </c>
      <c r="E8" s="18" t="n">
        <v>28.45</v>
      </c>
      <c r="F8" s="17" t="inlineStr">
        <is>
          <t>Line 10 — Commissions and fees</t>
        </is>
      </c>
      <c r="G8" s="17" t="inlineStr">
        <is>
          <t>Etsy statement Jan</t>
        </is>
      </c>
      <c r="H8" s="19" t="n">
        <v>100</v>
      </c>
      <c r="I8" s="20">
        <f>IF(OR(E8="",H8=""),"",E8*H8/100)</f>
        <v/>
      </c>
    </row>
    <row r="9" ht="18" customHeight="1">
      <c r="A9" s="16" t="inlineStr">
        <is>
          <t>2026-01-08</t>
        </is>
      </c>
      <c r="B9" s="17" t="inlineStr">
        <is>
          <t>CandleScience</t>
        </is>
      </c>
      <c r="C9" s="17" t="inlineStr">
        <is>
          <t>Soy wax 464, 50 lb</t>
        </is>
      </c>
      <c r="D9" s="17" t="inlineStr">
        <is>
          <t>Card</t>
        </is>
      </c>
      <c r="E9" s="18" t="n">
        <v>192.5</v>
      </c>
      <c r="F9" s="17" t="inlineStr">
        <is>
          <t>Part III — COGS Purchases</t>
        </is>
      </c>
      <c r="G9" s="17" t="inlineStr">
        <is>
          <t>PO 1031</t>
        </is>
      </c>
      <c r="H9" s="19" t="n">
        <v>100</v>
      </c>
      <c r="I9" s="20">
        <f>IF(OR(E9="",H9=""),"",E9*H9/100)</f>
        <v/>
      </c>
    </row>
    <row r="10" ht="18" customHeight="1">
      <c r="A10" s="16" t="inlineStr">
        <is>
          <t>2026-01-12</t>
        </is>
      </c>
      <c r="B10" s="17" t="inlineStr">
        <is>
          <t>USPS</t>
        </is>
      </c>
      <c r="C10" s="17" t="inlineStr">
        <is>
          <t>Priority mail postage (10 orders)</t>
        </is>
      </c>
      <c r="D10" s="17" t="inlineStr">
        <is>
          <t>Card</t>
        </is>
      </c>
      <c r="E10" s="18" t="n">
        <v>84.59999999999999</v>
      </c>
      <c r="F10" s="17" t="inlineStr">
        <is>
          <t>Line 22 — Supplies</t>
        </is>
      </c>
      <c r="G10" s="17" t="inlineStr">
        <is>
          <t>Click-N-Ship</t>
        </is>
      </c>
      <c r="H10" s="19" t="n">
        <v>100</v>
      </c>
      <c r="I10" s="20">
        <f>IF(OR(E10="",H10=""),"",E10*H10/100)</f>
        <v/>
      </c>
    </row>
    <row r="11" ht="18" customHeight="1">
      <c r="A11" s="16" t="inlineStr">
        <is>
          <t>2026-01-15</t>
        </is>
      </c>
      <c r="B11" s="17" t="inlineStr">
        <is>
          <t>Square</t>
        </is>
      </c>
      <c r="C11" s="17" t="inlineStr">
        <is>
          <t>Card-processing fees (Jan)</t>
        </is>
      </c>
      <c r="D11" s="17" t="inlineStr">
        <is>
          <t>Card</t>
        </is>
      </c>
      <c r="E11" s="18" t="n">
        <v>64.2</v>
      </c>
      <c r="F11" s="17" t="inlineStr">
        <is>
          <t>Line 10 — Commissions and fees</t>
        </is>
      </c>
      <c r="G11" s="17" t="inlineStr">
        <is>
          <t>Square statement</t>
        </is>
      </c>
      <c r="H11" s="19" t="n">
        <v>100</v>
      </c>
      <c r="I11" s="20">
        <f>IF(OR(E11="",H11=""),"",E11*H11/100)</f>
        <v/>
      </c>
    </row>
    <row r="12" ht="18" customHeight="1">
      <c r="A12" s="16" t="inlineStr">
        <is>
          <t>2026-01-22</t>
        </is>
      </c>
      <c r="B12" s="17" t="inlineStr">
        <is>
          <t>ULINE</t>
        </is>
      </c>
      <c r="C12" s="17" t="inlineStr">
        <is>
          <t>Kraft mailers 8x6x3, case</t>
        </is>
      </c>
      <c r="D12" s="17" t="inlineStr">
        <is>
          <t>Card</t>
        </is>
      </c>
      <c r="E12" s="18" t="n">
        <v>42.5</v>
      </c>
      <c r="F12" s="17" t="inlineStr">
        <is>
          <t>Line 22 — Supplies</t>
        </is>
      </c>
      <c r="G12" s="17" t="inlineStr">
        <is>
          <t>PO 1042</t>
        </is>
      </c>
      <c r="H12" s="19" t="n">
        <v>100</v>
      </c>
      <c r="I12" s="20">
        <f>IF(OR(E12="",H12=""),"",E12*H12/100)</f>
        <v/>
      </c>
    </row>
    <row r="13" ht="18" customHeight="1">
      <c r="A13" s="16" t="inlineStr">
        <is>
          <t>2026-02-01</t>
        </is>
      </c>
      <c r="B13" s="17" t="inlineStr">
        <is>
          <t>Ardent Seller</t>
        </is>
      </c>
      <c r="C13" s="17" t="inlineStr">
        <is>
          <t>Subscription (Maker plan)</t>
        </is>
      </c>
      <c r="D13" s="17" t="inlineStr">
        <is>
          <t>Card</t>
        </is>
      </c>
      <c r="E13" s="18" t="n">
        <v>19</v>
      </c>
      <c r="F13" s="17" t="inlineStr">
        <is>
          <t>Line 27a — Other (Software &amp; subscriptions)</t>
        </is>
      </c>
      <c r="G13" s="17" t="inlineStr">
        <is>
          <t>Receipt email</t>
        </is>
      </c>
      <c r="H13" s="19" t="n">
        <v>100</v>
      </c>
      <c r="I13" s="20">
        <f>IF(OR(E13="",H13=""),"",E13*H13/100)</f>
        <v/>
      </c>
    </row>
    <row r="14" ht="18" customHeight="1">
      <c r="A14" s="16" t="inlineStr">
        <is>
          <t>2026-02-04</t>
        </is>
      </c>
      <c r="B14" s="17" t="inlineStr">
        <is>
          <t>State of Colorado</t>
        </is>
      </c>
      <c r="C14" s="17" t="inlineStr">
        <is>
          <t>Sales tax permit renewal</t>
        </is>
      </c>
      <c r="D14" s="17" t="inlineStr">
        <is>
          <t>Card</t>
        </is>
      </c>
      <c r="E14" s="18" t="n">
        <v>50</v>
      </c>
      <c r="F14" s="17" t="inlineStr">
        <is>
          <t>Line 23 — Taxes and licenses</t>
        </is>
      </c>
      <c r="G14" s="17" t="inlineStr">
        <is>
          <t>Confirmation #</t>
        </is>
      </c>
      <c r="H14" s="19" t="n">
        <v>100</v>
      </c>
      <c r="I14" s="20">
        <f>IF(OR(E14="",H14=""),"",E14*H14/100)</f>
        <v/>
      </c>
    </row>
    <row r="15" ht="18" customHeight="1">
      <c r="A15" s="16" t="inlineStr">
        <is>
          <t>2026-02-12</t>
        </is>
      </c>
      <c r="B15" s="17" t="inlineStr">
        <is>
          <t>Costco</t>
        </is>
      </c>
      <c r="C15" s="17" t="inlineStr">
        <is>
          <t>Office printer ink + paper</t>
        </is>
      </c>
      <c r="D15" s="17" t="inlineStr">
        <is>
          <t>Card</t>
        </is>
      </c>
      <c r="E15" s="18" t="n">
        <v>76.40000000000001</v>
      </c>
      <c r="F15" s="17" t="inlineStr">
        <is>
          <t>Line 18 — Office expenses</t>
        </is>
      </c>
      <c r="G15" s="17" t="inlineStr"/>
      <c r="H15" s="19" t="n">
        <v>100</v>
      </c>
      <c r="I15" s="20">
        <f>IF(OR(E15="",H15=""),"",E15*H15/100)</f>
        <v/>
      </c>
    </row>
    <row r="16" ht="18" customHeight="1">
      <c r="A16" s="16" t="inlineStr">
        <is>
          <t>2026-02-18</t>
        </is>
      </c>
      <c r="B16" s="17" t="inlineStr">
        <is>
          <t>Brambleberry</t>
        </is>
      </c>
      <c r="C16" s="17" t="inlineStr">
        <is>
          <t>Lavender + cedar fragrance, 16 oz total</t>
        </is>
      </c>
      <c r="D16" s="17" t="inlineStr">
        <is>
          <t>Card</t>
        </is>
      </c>
      <c r="E16" s="18" t="n">
        <v>64</v>
      </c>
      <c r="F16" s="17" t="inlineStr">
        <is>
          <t>Part III — COGS Purchases</t>
        </is>
      </c>
      <c r="G16" s="17" t="inlineStr">
        <is>
          <t>PO 1057</t>
        </is>
      </c>
      <c r="H16" s="19" t="n">
        <v>100</v>
      </c>
      <c r="I16" s="20">
        <f>IF(OR(E16="",H16=""),"",E16*H16/100)</f>
        <v/>
      </c>
    </row>
    <row r="17" ht="18" customHeight="1">
      <c r="A17" s="16" t="inlineStr">
        <is>
          <t>2026-02-22</t>
        </is>
      </c>
      <c r="B17" s="17" t="inlineStr">
        <is>
          <t>QuickBooks (Intuit)</t>
        </is>
      </c>
      <c r="C17" s="17" t="inlineStr">
        <is>
          <t>Bookkeeping software (Q1 share)</t>
        </is>
      </c>
      <c r="D17" s="17" t="inlineStr">
        <is>
          <t>Card</t>
        </is>
      </c>
      <c r="E17" s="18" t="n">
        <v>45</v>
      </c>
      <c r="F17" s="17" t="inlineStr">
        <is>
          <t>Line 17 — Legal and professional</t>
        </is>
      </c>
      <c r="G17" s="17" t="inlineStr"/>
      <c r="H17" s="19" t="n">
        <v>100</v>
      </c>
      <c r="I17" s="20">
        <f>IF(OR(E17="",H17=""),"",E17*H17/100)</f>
        <v/>
      </c>
    </row>
    <row r="18" ht="18" customHeight="1">
      <c r="A18" s="16" t="inlineStr">
        <is>
          <t>2026-03-02</t>
        </is>
      </c>
      <c r="B18" s="17" t="inlineStr">
        <is>
          <t>Etsy</t>
        </is>
      </c>
      <c r="C18" s="17" t="inlineStr">
        <is>
          <t>Promoted listings ad spend</t>
        </is>
      </c>
      <c r="D18" s="17" t="inlineStr">
        <is>
          <t>Card</t>
        </is>
      </c>
      <c r="E18" s="18" t="n">
        <v>35</v>
      </c>
      <c r="F18" s="17" t="inlineStr">
        <is>
          <t>Line 8 — Advertising</t>
        </is>
      </c>
      <c r="G18" s="17" t="inlineStr">
        <is>
          <t>Ad statement</t>
        </is>
      </c>
      <c r="H18" s="19" t="n">
        <v>100</v>
      </c>
      <c r="I18" s="20">
        <f>IF(OR(E18="",H18=""),"",E18*H18/100)</f>
        <v/>
      </c>
    </row>
    <row r="19" ht="18" customHeight="1">
      <c r="A19" s="16" t="inlineStr">
        <is>
          <t>2026-03-10</t>
        </is>
      </c>
      <c r="B19" s="17" t="inlineStr">
        <is>
          <t>Pop-Up Market Co.</t>
        </is>
      </c>
      <c r="C19" s="17" t="inlineStr">
        <is>
          <t>Spring craft show booth fee</t>
        </is>
      </c>
      <c r="D19" s="17" t="inlineStr">
        <is>
          <t>Card</t>
        </is>
      </c>
      <c r="E19" s="18" t="n">
        <v>145</v>
      </c>
      <c r="F19" s="17" t="inlineStr">
        <is>
          <t>Line 20a — Rent (vehicle, machinery, equipment)</t>
        </is>
      </c>
      <c r="G19" s="17" t="inlineStr">
        <is>
          <t>Booth A-12</t>
        </is>
      </c>
      <c r="H19" s="19" t="n">
        <v>100</v>
      </c>
      <c r="I19" s="20">
        <f>IF(OR(E19="",H19=""),"",E19*H19/100)</f>
        <v/>
      </c>
    </row>
    <row r="20" ht="18" customHeight="1">
      <c r="A20" s="16" t="inlineStr">
        <is>
          <t>2026-03-14</t>
        </is>
      </c>
      <c r="B20" s="17" t="inlineStr">
        <is>
          <t>Shell</t>
        </is>
      </c>
      <c r="C20" s="17" t="inlineStr">
        <is>
          <t>Gas — to/from craft show (66 mi business)</t>
        </is>
      </c>
      <c r="D20" s="17" t="inlineStr">
        <is>
          <t>Card</t>
        </is>
      </c>
      <c r="E20" s="18" t="n">
        <v>18.4</v>
      </c>
      <c r="F20" s="17" t="inlineStr">
        <is>
          <t>Line 9 — Car and truck</t>
        </is>
      </c>
      <c r="G20" s="17" t="inlineStr">
        <is>
          <t>Use mileage log</t>
        </is>
      </c>
      <c r="H20" s="19" t="n">
        <v>100</v>
      </c>
      <c r="I20" s="20">
        <f>IF(OR(E20="",H20=""),"",E20*H20/100)</f>
        <v/>
      </c>
    </row>
    <row r="21" ht="18" customHeight="1">
      <c r="A21" s="16" t="inlineStr">
        <is>
          <t>2026-03-18</t>
        </is>
      </c>
      <c r="B21" s="17" t="inlineStr">
        <is>
          <t>USPS</t>
        </is>
      </c>
      <c r="C21" s="17" t="inlineStr">
        <is>
          <t>Wholesale shipment to retailer</t>
        </is>
      </c>
      <c r="D21" s="17" t="inlineStr">
        <is>
          <t>Card</t>
        </is>
      </c>
      <c r="E21" s="18" t="n">
        <v>38.2</v>
      </c>
      <c r="F21" s="17" t="inlineStr">
        <is>
          <t>Line 22 — Supplies</t>
        </is>
      </c>
      <c r="G21" s="17" t="inlineStr">
        <is>
          <t>Tracking #</t>
        </is>
      </c>
      <c r="H21" s="19" t="n">
        <v>100</v>
      </c>
      <c r="I21" s="20">
        <f>IF(OR(E21="",H21=""),"",E21*H21/100)</f>
        <v/>
      </c>
    </row>
    <row r="22" ht="18" customHeight="1">
      <c r="A22" s="16" t="inlineStr">
        <is>
          <t>2026-03-26</t>
        </is>
      </c>
      <c r="B22" s="17" t="inlineStr">
        <is>
          <t>Maker's Insurance</t>
        </is>
      </c>
      <c r="C22" s="17" t="inlineStr">
        <is>
          <t>Product liability — quarterly</t>
        </is>
      </c>
      <c r="D22" s="17" t="inlineStr">
        <is>
          <t>ACH</t>
        </is>
      </c>
      <c r="E22" s="18" t="n">
        <v>78</v>
      </c>
      <c r="F22" s="17" t="inlineStr">
        <is>
          <t>Line 15 — Insurance (other than health)</t>
        </is>
      </c>
      <c r="G22" s="17" t="inlineStr">
        <is>
          <t>Q1 invoice</t>
        </is>
      </c>
      <c r="H22" s="19" t="n">
        <v>100</v>
      </c>
      <c r="I22" s="20">
        <f>IF(OR(E22="",H22=""),"",E22*H22/100)</f>
        <v/>
      </c>
    </row>
    <row r="23" ht="18" customHeight="1">
      <c r="A23" s="16" t="inlineStr">
        <is>
          <t>2026-04-02</t>
        </is>
      </c>
      <c r="B23" s="17" t="inlineStr">
        <is>
          <t>Cafe Solano</t>
        </is>
      </c>
      <c r="C23" s="17" t="inlineStr">
        <is>
          <t>Lunch w/ wholesale buyer (boutique)</t>
        </is>
      </c>
      <c r="D23" s="17" t="inlineStr">
        <is>
          <t>Card</t>
        </is>
      </c>
      <c r="E23" s="18" t="n">
        <v>38.5</v>
      </c>
      <c r="F23" s="17" t="inlineStr">
        <is>
          <t>Line 24b — Meals (50%)</t>
        </is>
      </c>
      <c r="G23" s="17" t="inlineStr">
        <is>
          <t>Buyer: J. Lim</t>
        </is>
      </c>
      <c r="H23" s="19" t="n">
        <v>50</v>
      </c>
      <c r="I23" s="20">
        <f>IF(OR(E23="",H23=""),"",E23*H23/100)</f>
        <v/>
      </c>
    </row>
    <row r="24" ht="18" customHeight="1">
      <c r="A24" s="16" t="inlineStr">
        <is>
          <t>2026-04-08</t>
        </is>
      </c>
      <c r="B24" s="17" t="inlineStr">
        <is>
          <t>Restaurant Depot</t>
        </is>
      </c>
      <c r="C24" s="17" t="inlineStr">
        <is>
          <t>Flour + butter for spring bakes</t>
        </is>
      </c>
      <c r="D24" s="17" t="inlineStr">
        <is>
          <t>Cash</t>
        </is>
      </c>
      <c r="E24" s="18" t="n">
        <v>96.2</v>
      </c>
      <c r="F24" s="17" t="inlineStr">
        <is>
          <t>Part III — COGS Purchases</t>
        </is>
      </c>
      <c r="G24" s="17" t="inlineStr">
        <is>
          <t>Receipt 4-08</t>
        </is>
      </c>
      <c r="H24" s="19" t="n">
        <v>100</v>
      </c>
      <c r="I24" s="20">
        <f>IF(OR(E24="",H24=""),"",E24*H24/100)</f>
        <v/>
      </c>
    </row>
    <row r="25" ht="18" customHeight="1">
      <c r="A25" s="16" t="inlineStr">
        <is>
          <t>2026-04-12</t>
        </is>
      </c>
      <c r="B25" s="17" t="inlineStr">
        <is>
          <t>Verizon</t>
        </is>
      </c>
      <c r="C25" s="17" t="inlineStr">
        <is>
          <t>Business mobile — April</t>
        </is>
      </c>
      <c r="D25" s="17" t="inlineStr">
        <is>
          <t>Card</t>
        </is>
      </c>
      <c r="E25" s="18" t="n">
        <v>55</v>
      </c>
      <c r="F25" s="17" t="inlineStr">
        <is>
          <t>Line 25 — Utilities</t>
        </is>
      </c>
      <c r="G25" s="17" t="inlineStr">
        <is>
          <t>Business line</t>
        </is>
      </c>
      <c r="H25" s="19" t="n">
        <v>100</v>
      </c>
      <c r="I25" s="20">
        <f>IF(OR(E25="",H25=""),"",E25*H25/100)</f>
        <v/>
      </c>
    </row>
    <row r="26" ht="18" customHeight="1">
      <c r="A26" s="16" t="inlineStr">
        <is>
          <t>2026-04-18</t>
        </is>
      </c>
      <c r="B26" s="17" t="inlineStr">
        <is>
          <t>Adobe</t>
        </is>
      </c>
      <c r="C26" s="17" t="inlineStr">
        <is>
          <t>Creative Cloud (label design)</t>
        </is>
      </c>
      <c r="D26" s="17" t="inlineStr">
        <is>
          <t>Card</t>
        </is>
      </c>
      <c r="E26" s="18" t="n">
        <v>22</v>
      </c>
      <c r="F26" s="17" t="inlineStr">
        <is>
          <t>Line 27a — Other (Software &amp; subscriptions)</t>
        </is>
      </c>
      <c r="G26" s="17" t="inlineStr"/>
      <c r="H26" s="19" t="n">
        <v>100</v>
      </c>
      <c r="I26" s="20">
        <f>IF(OR(E26="",H26=""),"",E26*H26/100)</f>
        <v/>
      </c>
    </row>
    <row r="27" ht="18" customHeight="1">
      <c r="A27" s="16" t="inlineStr">
        <is>
          <t>2026-04-22</t>
        </is>
      </c>
      <c r="B27" s="17" t="inlineStr">
        <is>
          <t>Skillshare</t>
        </is>
      </c>
      <c r="C27" s="17" t="inlineStr">
        <is>
          <t>Hand-lettering course (label design)</t>
        </is>
      </c>
      <c r="D27" s="17" t="inlineStr">
        <is>
          <t>Card</t>
        </is>
      </c>
      <c r="E27" s="18" t="n">
        <v>99</v>
      </c>
      <c r="F27" s="17" t="inlineStr">
        <is>
          <t>Line 27a — Other (Education)</t>
        </is>
      </c>
      <c r="G27" s="17" t="inlineStr">
        <is>
          <t>Cert. on file</t>
        </is>
      </c>
      <c r="H27" s="19" t="n">
        <v>100</v>
      </c>
      <c r="I27" s="20">
        <f>IF(OR(E27="",H27=""),"",E27*H27/100)</f>
        <v/>
      </c>
    </row>
    <row r="28" ht="18" customHeight="1">
      <c r="A28" s="16" t="n"/>
      <c r="B28" s="17" t="n"/>
      <c r="C28" s="17" t="n"/>
      <c r="D28" s="17" t="n"/>
      <c r="E28" s="18" t="n"/>
      <c r="F28" s="17" t="n"/>
      <c r="G28" s="17" t="n"/>
      <c r="H28" s="19" t="n">
        <v>100</v>
      </c>
      <c r="I28" s="20">
        <f>IF(OR(E28="",H28=""),"",E28*H28/100)</f>
        <v/>
      </c>
    </row>
    <row r="29" ht="18" customHeight="1">
      <c r="A29" s="16" t="n"/>
      <c r="B29" s="17" t="n"/>
      <c r="C29" s="17" t="n"/>
      <c r="D29" s="17" t="n"/>
      <c r="E29" s="18" t="n"/>
      <c r="F29" s="17" t="n"/>
      <c r="G29" s="17" t="n"/>
      <c r="H29" s="19" t="n">
        <v>100</v>
      </c>
      <c r="I29" s="20">
        <f>IF(OR(E29="",H29=""),"",E29*H29/100)</f>
        <v/>
      </c>
    </row>
    <row r="30" ht="18" customHeight="1">
      <c r="A30" s="16" t="n"/>
      <c r="B30" s="17" t="n"/>
      <c r="C30" s="17" t="n"/>
      <c r="D30" s="17" t="n"/>
      <c r="E30" s="18" t="n"/>
      <c r="F30" s="17" t="n"/>
      <c r="G30" s="17" t="n"/>
      <c r="H30" s="19" t="n">
        <v>100</v>
      </c>
      <c r="I30" s="20">
        <f>IF(OR(E30="",H30=""),"",E30*H30/100)</f>
        <v/>
      </c>
    </row>
    <row r="31" ht="18" customHeight="1">
      <c r="A31" s="16" t="n"/>
      <c r="B31" s="17" t="n"/>
      <c r="C31" s="17" t="n"/>
      <c r="D31" s="17" t="n"/>
      <c r="E31" s="18" t="n"/>
      <c r="F31" s="17" t="n"/>
      <c r="G31" s="17" t="n"/>
      <c r="H31" s="19" t="n">
        <v>100</v>
      </c>
      <c r="I31" s="20">
        <f>IF(OR(E31="",H31=""),"",E31*H31/100)</f>
        <v/>
      </c>
    </row>
    <row r="32" ht="18" customHeight="1">
      <c r="A32" s="16" t="n"/>
      <c r="B32" s="17" t="n"/>
      <c r="C32" s="17" t="n"/>
      <c r="D32" s="17" t="n"/>
      <c r="E32" s="18" t="n"/>
      <c r="F32" s="17" t="n"/>
      <c r="G32" s="17" t="n"/>
      <c r="H32" s="19" t="n">
        <v>100</v>
      </c>
      <c r="I32" s="20">
        <f>IF(OR(E32="",H32=""),"",E32*H32/100)</f>
        <v/>
      </c>
    </row>
    <row r="33" ht="18" customHeight="1">
      <c r="A33" s="16" t="n"/>
      <c r="B33" s="17" t="n"/>
      <c r="C33" s="17" t="n"/>
      <c r="D33" s="17" t="n"/>
      <c r="E33" s="18" t="n"/>
      <c r="F33" s="17" t="n"/>
      <c r="G33" s="17" t="n"/>
      <c r="H33" s="19" t="n">
        <v>100</v>
      </c>
      <c r="I33" s="20">
        <f>IF(OR(E33="",H33=""),"",E33*H33/100)</f>
        <v/>
      </c>
    </row>
    <row r="34" ht="18" customHeight="1">
      <c r="A34" s="16" t="n"/>
      <c r="B34" s="17" t="n"/>
      <c r="C34" s="17" t="n"/>
      <c r="D34" s="17" t="n"/>
      <c r="E34" s="18" t="n"/>
      <c r="F34" s="17" t="n"/>
      <c r="G34" s="17" t="n"/>
      <c r="H34" s="19" t="n">
        <v>100</v>
      </c>
      <c r="I34" s="20">
        <f>IF(OR(E34="",H34=""),"",E34*H34/100)</f>
        <v/>
      </c>
    </row>
    <row r="35" ht="18" customHeight="1">
      <c r="A35" s="16" t="n"/>
      <c r="B35" s="17" t="n"/>
      <c r="C35" s="17" t="n"/>
      <c r="D35" s="17" t="n"/>
      <c r="E35" s="18" t="n"/>
      <c r="F35" s="17" t="n"/>
      <c r="G35" s="17" t="n"/>
      <c r="H35" s="19" t="n">
        <v>100</v>
      </c>
      <c r="I35" s="20">
        <f>IF(OR(E35="",H35=""),"",E35*H35/100)</f>
        <v/>
      </c>
    </row>
    <row r="36" ht="18" customHeight="1">
      <c r="A36" s="16" t="n"/>
      <c r="B36" s="17" t="n"/>
      <c r="C36" s="17" t="n"/>
      <c r="D36" s="17" t="n"/>
      <c r="E36" s="18" t="n"/>
      <c r="F36" s="17" t="n"/>
      <c r="G36" s="17" t="n"/>
      <c r="H36" s="19" t="n">
        <v>100</v>
      </c>
      <c r="I36" s="20">
        <f>IF(OR(E36="",H36=""),"",E36*H36/100)</f>
        <v/>
      </c>
    </row>
    <row r="37" ht="18" customHeight="1">
      <c r="A37" s="16" t="n"/>
      <c r="B37" s="17" t="n"/>
      <c r="C37" s="17" t="n"/>
      <c r="D37" s="17" t="n"/>
      <c r="E37" s="18" t="n"/>
      <c r="F37" s="17" t="n"/>
      <c r="G37" s="17" t="n"/>
      <c r="H37" s="19" t="n">
        <v>100</v>
      </c>
      <c r="I37" s="20">
        <f>IF(OR(E37="",H37=""),"",E37*H37/100)</f>
        <v/>
      </c>
    </row>
    <row r="38" ht="18" customHeight="1">
      <c r="A38" s="16" t="n"/>
      <c r="B38" s="17" t="n"/>
      <c r="C38" s="17" t="n"/>
      <c r="D38" s="17" t="n"/>
      <c r="E38" s="18" t="n"/>
      <c r="F38" s="17" t="n"/>
      <c r="G38" s="17" t="n"/>
      <c r="H38" s="19" t="n">
        <v>100</v>
      </c>
      <c r="I38" s="20">
        <f>IF(OR(E38="",H38=""),"",E38*H38/100)</f>
        <v/>
      </c>
    </row>
    <row r="39" ht="18" customHeight="1">
      <c r="A39" s="16" t="n"/>
      <c r="B39" s="17" t="n"/>
      <c r="C39" s="17" t="n"/>
      <c r="D39" s="17" t="n"/>
      <c r="E39" s="18" t="n"/>
      <c r="F39" s="17" t="n"/>
      <c r="G39" s="17" t="n"/>
      <c r="H39" s="19" t="n">
        <v>100</v>
      </c>
      <c r="I39" s="20">
        <f>IF(OR(E39="",H39=""),"",E39*H39/100)</f>
        <v/>
      </c>
    </row>
    <row r="40" ht="18" customHeight="1">
      <c r="A40" s="16" t="n"/>
      <c r="B40" s="17" t="n"/>
      <c r="C40" s="17" t="n"/>
      <c r="D40" s="17" t="n"/>
      <c r="E40" s="18" t="n"/>
      <c r="F40" s="17" t="n"/>
      <c r="G40" s="17" t="n"/>
      <c r="H40" s="19" t="n">
        <v>100</v>
      </c>
      <c r="I40" s="20">
        <f>IF(OR(E40="",H40=""),"",E40*H40/100)</f>
        <v/>
      </c>
    </row>
    <row r="41" ht="18" customHeight="1">
      <c r="A41" s="16" t="n"/>
      <c r="B41" s="17" t="n"/>
      <c r="C41" s="17" t="n"/>
      <c r="D41" s="17" t="n"/>
      <c r="E41" s="18" t="n"/>
      <c r="F41" s="17" t="n"/>
      <c r="G41" s="17" t="n"/>
      <c r="H41" s="19" t="n">
        <v>100</v>
      </c>
      <c r="I41" s="20">
        <f>IF(OR(E41="",H41=""),"",E41*H41/100)</f>
        <v/>
      </c>
    </row>
    <row r="42" ht="18" customHeight="1">
      <c r="A42" s="16" t="n"/>
      <c r="B42" s="17" t="n"/>
      <c r="C42" s="17" t="n"/>
      <c r="D42" s="17" t="n"/>
      <c r="E42" s="18" t="n"/>
      <c r="F42" s="17" t="n"/>
      <c r="G42" s="17" t="n"/>
      <c r="H42" s="19" t="n">
        <v>100</v>
      </c>
      <c r="I42" s="20">
        <f>IF(OR(E42="",H42=""),"",E42*H42/100)</f>
        <v/>
      </c>
    </row>
    <row r="43" ht="18" customHeight="1">
      <c r="A43" s="16" t="n"/>
      <c r="B43" s="17" t="n"/>
      <c r="C43" s="17" t="n"/>
      <c r="D43" s="17" t="n"/>
      <c r="E43" s="18" t="n"/>
      <c r="F43" s="17" t="n"/>
      <c r="G43" s="17" t="n"/>
      <c r="H43" s="19" t="n">
        <v>100</v>
      </c>
      <c r="I43" s="20">
        <f>IF(OR(E43="",H43=""),"",E43*H43/100)</f>
        <v/>
      </c>
    </row>
    <row r="44" ht="18" customHeight="1">
      <c r="A44" s="16" t="n"/>
      <c r="B44" s="17" t="n"/>
      <c r="C44" s="17" t="n"/>
      <c r="D44" s="17" t="n"/>
      <c r="E44" s="18" t="n"/>
      <c r="F44" s="17" t="n"/>
      <c r="G44" s="17" t="n"/>
      <c r="H44" s="19" t="n">
        <v>100</v>
      </c>
      <c r="I44" s="20">
        <f>IF(OR(E44="",H44=""),"",E44*H44/100)</f>
        <v/>
      </c>
    </row>
    <row r="45" ht="18" customHeight="1">
      <c r="A45" s="16" t="n"/>
      <c r="B45" s="17" t="n"/>
      <c r="C45" s="17" t="n"/>
      <c r="D45" s="17" t="n"/>
      <c r="E45" s="18" t="n"/>
      <c r="F45" s="17" t="n"/>
      <c r="G45" s="17" t="n"/>
      <c r="H45" s="19" t="n">
        <v>100</v>
      </c>
      <c r="I45" s="20">
        <f>IF(OR(E45="",H45=""),"",E45*H45/100)</f>
        <v/>
      </c>
    </row>
    <row r="46" ht="18" customHeight="1">
      <c r="A46" s="16" t="n"/>
      <c r="B46" s="17" t="n"/>
      <c r="C46" s="17" t="n"/>
      <c r="D46" s="17" t="n"/>
      <c r="E46" s="18" t="n"/>
      <c r="F46" s="17" t="n"/>
      <c r="G46" s="17" t="n"/>
      <c r="H46" s="19" t="n">
        <v>100</v>
      </c>
      <c r="I46" s="20">
        <f>IF(OR(E46="",H46=""),"",E46*H46/100)</f>
        <v/>
      </c>
    </row>
    <row r="47" ht="18" customHeight="1">
      <c r="A47" s="16" t="n"/>
      <c r="B47" s="17" t="n"/>
      <c r="C47" s="17" t="n"/>
      <c r="D47" s="17" t="n"/>
      <c r="E47" s="18" t="n"/>
      <c r="F47" s="17" t="n"/>
      <c r="G47" s="17" t="n"/>
      <c r="H47" s="19" t="n">
        <v>100</v>
      </c>
      <c r="I47" s="20">
        <f>IF(OR(E47="",H47=""),"",E47*H47/100)</f>
        <v/>
      </c>
    </row>
    <row r="48" ht="18" customHeight="1">
      <c r="A48" s="16" t="n"/>
      <c r="B48" s="17" t="n"/>
      <c r="C48" s="17" t="n"/>
      <c r="D48" s="17" t="n"/>
      <c r="E48" s="18" t="n"/>
      <c r="F48" s="17" t="n"/>
      <c r="G48" s="17" t="n"/>
      <c r="H48" s="19" t="n">
        <v>100</v>
      </c>
      <c r="I48" s="20">
        <f>IF(OR(E48="",H48=""),"",E48*H48/100)</f>
        <v/>
      </c>
    </row>
    <row r="49" ht="18" customHeight="1">
      <c r="A49" s="16" t="n"/>
      <c r="B49" s="17" t="n"/>
      <c r="C49" s="17" t="n"/>
      <c r="D49" s="17" t="n"/>
      <c r="E49" s="18" t="n"/>
      <c r="F49" s="17" t="n"/>
      <c r="G49" s="17" t="n"/>
      <c r="H49" s="19" t="n">
        <v>100</v>
      </c>
      <c r="I49" s="20">
        <f>IF(OR(E49="",H49=""),"",E49*H49/100)</f>
        <v/>
      </c>
    </row>
    <row r="50" ht="18" customHeight="1">
      <c r="A50" s="16" t="n"/>
      <c r="B50" s="17" t="n"/>
      <c r="C50" s="17" t="n"/>
      <c r="D50" s="17" t="n"/>
      <c r="E50" s="18" t="n"/>
      <c r="F50" s="17" t="n"/>
      <c r="G50" s="17" t="n"/>
      <c r="H50" s="19" t="n">
        <v>100</v>
      </c>
      <c r="I50" s="20">
        <f>IF(OR(E50="",H50=""),"",E50*H50/100)</f>
        <v/>
      </c>
    </row>
    <row r="51" ht="18" customHeight="1">
      <c r="A51" s="16" t="n"/>
      <c r="B51" s="17" t="n"/>
      <c r="C51" s="17" t="n"/>
      <c r="D51" s="17" t="n"/>
      <c r="E51" s="18" t="n"/>
      <c r="F51" s="17" t="n"/>
      <c r="G51" s="17" t="n"/>
      <c r="H51" s="19" t="n">
        <v>100</v>
      </c>
      <c r="I51" s="20">
        <f>IF(OR(E51="",H51=""),"",E51*H51/100)</f>
        <v/>
      </c>
    </row>
    <row r="52" ht="18" customHeight="1">
      <c r="A52" s="16" t="n"/>
      <c r="B52" s="17" t="n"/>
      <c r="C52" s="17" t="n"/>
      <c r="D52" s="17" t="n"/>
      <c r="E52" s="18" t="n"/>
      <c r="F52" s="17" t="n"/>
      <c r="G52" s="17" t="n"/>
      <c r="H52" s="19" t="n">
        <v>100</v>
      </c>
      <c r="I52" s="20">
        <f>IF(OR(E52="",H52=""),"",E52*H52/100)</f>
        <v/>
      </c>
    </row>
    <row r="53" ht="18" customHeight="1">
      <c r="A53" s="16" t="n"/>
      <c r="B53" s="17" t="n"/>
      <c r="C53" s="17" t="n"/>
      <c r="D53" s="17" t="n"/>
      <c r="E53" s="18" t="n"/>
      <c r="F53" s="17" t="n"/>
      <c r="G53" s="17" t="n"/>
      <c r="H53" s="19" t="n">
        <v>100</v>
      </c>
      <c r="I53" s="20">
        <f>IF(OR(E53="",H53=""),"",E53*H53/100)</f>
        <v/>
      </c>
    </row>
    <row r="54" ht="18" customHeight="1">
      <c r="A54" s="16" t="n"/>
      <c r="B54" s="17" t="n"/>
      <c r="C54" s="17" t="n"/>
      <c r="D54" s="17" t="n"/>
      <c r="E54" s="18" t="n"/>
      <c r="F54" s="17" t="n"/>
      <c r="G54" s="17" t="n"/>
      <c r="H54" s="19" t="n">
        <v>100</v>
      </c>
      <c r="I54" s="20">
        <f>IF(OR(E54="",H54=""),"",E54*H54/100)</f>
        <v/>
      </c>
    </row>
    <row r="55" ht="18" customHeight="1">
      <c r="A55" s="16" t="n"/>
      <c r="B55" s="17" t="n"/>
      <c r="C55" s="17" t="n"/>
      <c r="D55" s="17" t="n"/>
      <c r="E55" s="18" t="n"/>
      <c r="F55" s="17" t="n"/>
      <c r="G55" s="17" t="n"/>
      <c r="H55" s="19" t="n">
        <v>100</v>
      </c>
      <c r="I55" s="20">
        <f>IF(OR(E55="",H55=""),"",E55*H55/100)</f>
        <v/>
      </c>
    </row>
    <row r="56" ht="18" customHeight="1">
      <c r="A56" s="16" t="n"/>
      <c r="B56" s="17" t="n"/>
      <c r="C56" s="17" t="n"/>
      <c r="D56" s="17" t="n"/>
      <c r="E56" s="18" t="n"/>
      <c r="F56" s="17" t="n"/>
      <c r="G56" s="17" t="n"/>
      <c r="H56" s="19" t="n">
        <v>100</v>
      </c>
      <c r="I56" s="20">
        <f>IF(OR(E56="",H56=""),"",E56*H56/100)</f>
        <v/>
      </c>
    </row>
    <row r="57" ht="18" customHeight="1">
      <c r="A57" s="16" t="n"/>
      <c r="B57" s="17" t="n"/>
      <c r="C57" s="17" t="n"/>
      <c r="D57" s="17" t="n"/>
      <c r="E57" s="18" t="n"/>
      <c r="F57" s="17" t="n"/>
      <c r="G57" s="17" t="n"/>
      <c r="H57" s="19" t="n">
        <v>100</v>
      </c>
      <c r="I57" s="20">
        <f>IF(OR(E57="",H57=""),"",E57*H57/100)</f>
        <v/>
      </c>
    </row>
    <row r="58" ht="18" customHeight="1">
      <c r="A58" s="16" t="n"/>
      <c r="B58" s="17" t="n"/>
      <c r="C58" s="17" t="n"/>
      <c r="D58" s="17" t="n"/>
      <c r="E58" s="18" t="n"/>
      <c r="F58" s="17" t="n"/>
      <c r="G58" s="17" t="n"/>
      <c r="H58" s="19" t="n">
        <v>100</v>
      </c>
      <c r="I58" s="20">
        <f>IF(OR(E58="",H58=""),"",E58*H58/100)</f>
        <v/>
      </c>
    </row>
    <row r="59" ht="18" customHeight="1">
      <c r="A59" s="16" t="n"/>
      <c r="B59" s="17" t="n"/>
      <c r="C59" s="17" t="n"/>
      <c r="D59" s="17" t="n"/>
      <c r="E59" s="18" t="n"/>
      <c r="F59" s="17" t="n"/>
      <c r="G59" s="17" t="n"/>
      <c r="H59" s="19" t="n">
        <v>100</v>
      </c>
      <c r="I59" s="20">
        <f>IF(OR(E59="",H59=""),"",E59*H59/100)</f>
        <v/>
      </c>
    </row>
    <row r="60" ht="18" customHeight="1">
      <c r="A60" s="16" t="n"/>
      <c r="B60" s="17" t="n"/>
      <c r="C60" s="17" t="n"/>
      <c r="D60" s="17" t="n"/>
      <c r="E60" s="18" t="n"/>
      <c r="F60" s="17" t="n"/>
      <c r="G60" s="17" t="n"/>
      <c r="H60" s="19" t="n">
        <v>100</v>
      </c>
      <c r="I60" s="20">
        <f>IF(OR(E60="",H60=""),"",E60*H60/100)</f>
        <v/>
      </c>
    </row>
    <row r="61" ht="18" customHeight="1">
      <c r="A61" s="16" t="n"/>
      <c r="B61" s="17" t="n"/>
      <c r="C61" s="17" t="n"/>
      <c r="D61" s="17" t="n"/>
      <c r="E61" s="18" t="n"/>
      <c r="F61" s="17" t="n"/>
      <c r="G61" s="17" t="n"/>
      <c r="H61" s="19" t="n">
        <v>100</v>
      </c>
      <c r="I61" s="20">
        <f>IF(OR(E61="",H61=""),"",E61*H61/100)</f>
        <v/>
      </c>
    </row>
    <row r="62" ht="18" customHeight="1">
      <c r="A62" s="16" t="n"/>
      <c r="B62" s="17" t="n"/>
      <c r="C62" s="17" t="n"/>
      <c r="D62" s="17" t="n"/>
      <c r="E62" s="18" t="n"/>
      <c r="F62" s="17" t="n"/>
      <c r="G62" s="17" t="n"/>
      <c r="H62" s="19" t="n">
        <v>100</v>
      </c>
      <c r="I62" s="20">
        <f>IF(OR(E62="",H62=""),"",E62*H62/100)</f>
        <v/>
      </c>
    </row>
    <row r="63" ht="18" customHeight="1">
      <c r="A63" s="16" t="n"/>
      <c r="B63" s="17" t="n"/>
      <c r="C63" s="17" t="n"/>
      <c r="D63" s="17" t="n"/>
      <c r="E63" s="18" t="n"/>
      <c r="F63" s="17" t="n"/>
      <c r="G63" s="17" t="n"/>
      <c r="H63" s="19" t="n">
        <v>100</v>
      </c>
      <c r="I63" s="20">
        <f>IF(OR(E63="",H63=""),"",E63*H63/100)</f>
        <v/>
      </c>
    </row>
    <row r="64" ht="18" customHeight="1">
      <c r="A64" s="16" t="n"/>
      <c r="B64" s="17" t="n"/>
      <c r="C64" s="17" t="n"/>
      <c r="D64" s="17" t="n"/>
      <c r="E64" s="18" t="n"/>
      <c r="F64" s="17" t="n"/>
      <c r="G64" s="17" t="n"/>
      <c r="H64" s="19" t="n">
        <v>100</v>
      </c>
      <c r="I64" s="20">
        <f>IF(OR(E64="",H64=""),"",E64*H64/100)</f>
        <v/>
      </c>
    </row>
    <row r="65" ht="18" customHeight="1">
      <c r="A65" s="16" t="n"/>
      <c r="B65" s="17" t="n"/>
      <c r="C65" s="17" t="n"/>
      <c r="D65" s="17" t="n"/>
      <c r="E65" s="18" t="n"/>
      <c r="F65" s="17" t="n"/>
      <c r="G65" s="17" t="n"/>
      <c r="H65" s="19" t="n">
        <v>100</v>
      </c>
      <c r="I65" s="20">
        <f>IF(OR(E65="",H65=""),"",E65*H65/100)</f>
        <v/>
      </c>
    </row>
    <row r="66" ht="18" customHeight="1">
      <c r="A66" s="16" t="n"/>
      <c r="B66" s="17" t="n"/>
      <c r="C66" s="17" t="n"/>
      <c r="D66" s="17" t="n"/>
      <c r="E66" s="18" t="n"/>
      <c r="F66" s="17" t="n"/>
      <c r="G66" s="17" t="n"/>
      <c r="H66" s="19" t="n">
        <v>100</v>
      </c>
      <c r="I66" s="20">
        <f>IF(OR(E66="",H66=""),"",E66*H66/100)</f>
        <v/>
      </c>
    </row>
    <row r="67" ht="18" customHeight="1">
      <c r="A67" s="16" t="n"/>
      <c r="B67" s="17" t="n"/>
      <c r="C67" s="17" t="n"/>
      <c r="D67" s="17" t="n"/>
      <c r="E67" s="18" t="n"/>
      <c r="F67" s="17" t="n"/>
      <c r="G67" s="17" t="n"/>
      <c r="H67" s="19" t="n">
        <v>100</v>
      </c>
      <c r="I67" s="20">
        <f>IF(OR(E67="",H67=""),"",E67*H67/100)</f>
        <v/>
      </c>
    </row>
    <row r="68" ht="18" customHeight="1">
      <c r="A68" s="16" t="n"/>
      <c r="B68" s="17" t="n"/>
      <c r="C68" s="17" t="n"/>
      <c r="D68" s="17" t="n"/>
      <c r="E68" s="18" t="n"/>
      <c r="F68" s="17" t="n"/>
      <c r="G68" s="17" t="n"/>
      <c r="H68" s="19" t="n">
        <v>100</v>
      </c>
      <c r="I68" s="20">
        <f>IF(OR(E68="",H68=""),"",E68*H68/100)</f>
        <v/>
      </c>
    </row>
    <row r="69" ht="18" customHeight="1">
      <c r="A69" s="16" t="n"/>
      <c r="B69" s="17" t="n"/>
      <c r="C69" s="17" t="n"/>
      <c r="D69" s="17" t="n"/>
      <c r="E69" s="18" t="n"/>
      <c r="F69" s="17" t="n"/>
      <c r="G69" s="17" t="n"/>
      <c r="H69" s="19" t="n">
        <v>100</v>
      </c>
      <c r="I69" s="20">
        <f>IF(OR(E69="",H69=""),"",E69*H69/100)</f>
        <v/>
      </c>
    </row>
    <row r="70" ht="18" customHeight="1">
      <c r="A70" s="16" t="n"/>
      <c r="B70" s="17" t="n"/>
      <c r="C70" s="17" t="n"/>
      <c r="D70" s="17" t="n"/>
      <c r="E70" s="18" t="n"/>
      <c r="F70" s="17" t="n"/>
      <c r="G70" s="17" t="n"/>
      <c r="H70" s="19" t="n">
        <v>100</v>
      </c>
      <c r="I70" s="20">
        <f>IF(OR(E70="",H70=""),"",E70*H70/100)</f>
        <v/>
      </c>
    </row>
    <row r="71" ht="18" customHeight="1">
      <c r="A71" s="16" t="n"/>
      <c r="B71" s="17" t="n"/>
      <c r="C71" s="17" t="n"/>
      <c r="D71" s="17" t="n"/>
      <c r="E71" s="18" t="n"/>
      <c r="F71" s="17" t="n"/>
      <c r="G71" s="17" t="n"/>
      <c r="H71" s="19" t="n">
        <v>100</v>
      </c>
      <c r="I71" s="20">
        <f>IF(OR(E71="",H71=""),"",E71*H71/100)</f>
        <v/>
      </c>
    </row>
    <row r="72" ht="18" customHeight="1">
      <c r="A72" s="16" t="n"/>
      <c r="B72" s="17" t="n"/>
      <c r="C72" s="17" t="n"/>
      <c r="D72" s="17" t="n"/>
      <c r="E72" s="18" t="n"/>
      <c r="F72" s="17" t="n"/>
      <c r="G72" s="17" t="n"/>
      <c r="H72" s="19" t="n">
        <v>100</v>
      </c>
      <c r="I72" s="20">
        <f>IF(OR(E72="",H72=""),"",E72*H72/100)</f>
        <v/>
      </c>
    </row>
    <row r="73" ht="18" customHeight="1">
      <c r="A73" s="16" t="n"/>
      <c r="B73" s="17" t="n"/>
      <c r="C73" s="17" t="n"/>
      <c r="D73" s="17" t="n"/>
      <c r="E73" s="18" t="n"/>
      <c r="F73" s="17" t="n"/>
      <c r="G73" s="17" t="n"/>
      <c r="H73" s="19" t="n">
        <v>100</v>
      </c>
      <c r="I73" s="20">
        <f>IF(OR(E73="",H73=""),"",E73*H73/100)</f>
        <v/>
      </c>
    </row>
    <row r="74" ht="18" customHeight="1">
      <c r="A74" s="16" t="n"/>
      <c r="B74" s="17" t="n"/>
      <c r="C74" s="17" t="n"/>
      <c r="D74" s="17" t="n"/>
      <c r="E74" s="18" t="n"/>
      <c r="F74" s="17" t="n"/>
      <c r="G74" s="17" t="n"/>
      <c r="H74" s="19" t="n">
        <v>100</v>
      </c>
      <c r="I74" s="20">
        <f>IF(OR(E74="",H74=""),"",E74*H74/100)</f>
        <v/>
      </c>
    </row>
    <row r="75" ht="18" customHeight="1">
      <c r="A75" s="16" t="n"/>
      <c r="B75" s="17" t="n"/>
      <c r="C75" s="17" t="n"/>
      <c r="D75" s="17" t="n"/>
      <c r="E75" s="18" t="n"/>
      <c r="F75" s="17" t="n"/>
      <c r="G75" s="17" t="n"/>
      <c r="H75" s="19" t="n">
        <v>100</v>
      </c>
      <c r="I75" s="20">
        <f>IF(OR(E75="",H75=""),"",E75*H75/100)</f>
        <v/>
      </c>
    </row>
    <row r="76" ht="18" customHeight="1">
      <c r="A76" s="16" t="n"/>
      <c r="B76" s="17" t="n"/>
      <c r="C76" s="17" t="n"/>
      <c r="D76" s="17" t="n"/>
      <c r="E76" s="18" t="n"/>
      <c r="F76" s="17" t="n"/>
      <c r="G76" s="17" t="n"/>
      <c r="H76" s="19" t="n">
        <v>100</v>
      </c>
      <c r="I76" s="20">
        <f>IF(OR(E76="",H76=""),"",E76*H76/100)</f>
        <v/>
      </c>
    </row>
    <row r="77" ht="18" customHeight="1">
      <c r="A77" s="16" t="n"/>
      <c r="B77" s="17" t="n"/>
      <c r="C77" s="17" t="n"/>
      <c r="D77" s="17" t="n"/>
      <c r="E77" s="18" t="n"/>
      <c r="F77" s="17" t="n"/>
      <c r="G77" s="17" t="n"/>
      <c r="H77" s="19" t="n">
        <v>100</v>
      </c>
      <c r="I77" s="20">
        <f>IF(OR(E77="",H77=""),"",E77*H77/100)</f>
        <v/>
      </c>
    </row>
    <row r="78" ht="18" customHeight="1">
      <c r="A78" s="16" t="n"/>
      <c r="B78" s="17" t="n"/>
      <c r="C78" s="17" t="n"/>
      <c r="D78" s="17" t="n"/>
      <c r="E78" s="18" t="n"/>
      <c r="F78" s="17" t="n"/>
      <c r="G78" s="17" t="n"/>
      <c r="H78" s="19" t="n">
        <v>100</v>
      </c>
      <c r="I78" s="20">
        <f>IF(OR(E78="",H78=""),"",E78*H78/100)</f>
        <v/>
      </c>
    </row>
    <row r="79" ht="18" customHeight="1">
      <c r="A79" s="16" t="n"/>
      <c r="B79" s="17" t="n"/>
      <c r="C79" s="17" t="n"/>
      <c r="D79" s="17" t="n"/>
      <c r="E79" s="18" t="n"/>
      <c r="F79" s="17" t="n"/>
      <c r="G79" s="17" t="n"/>
      <c r="H79" s="19" t="n">
        <v>100</v>
      </c>
      <c r="I79" s="20">
        <f>IF(OR(E79="",H79=""),"",E79*H79/100)</f>
        <v/>
      </c>
    </row>
    <row r="80" ht="18" customHeight="1">
      <c r="A80" s="16" t="n"/>
      <c r="B80" s="17" t="n"/>
      <c r="C80" s="17" t="n"/>
      <c r="D80" s="17" t="n"/>
      <c r="E80" s="18" t="n"/>
      <c r="F80" s="17" t="n"/>
      <c r="G80" s="17" t="n"/>
      <c r="H80" s="19" t="n">
        <v>100</v>
      </c>
      <c r="I80" s="20">
        <f>IF(OR(E80="",H80=""),"",E80*H80/100)</f>
        <v/>
      </c>
    </row>
    <row r="81" ht="18" customHeight="1">
      <c r="A81" s="16" t="n"/>
      <c r="B81" s="17" t="n"/>
      <c r="C81" s="17" t="n"/>
      <c r="D81" s="17" t="n"/>
      <c r="E81" s="18" t="n"/>
      <c r="F81" s="17" t="n"/>
      <c r="G81" s="17" t="n"/>
      <c r="H81" s="19" t="n">
        <v>100</v>
      </c>
      <c r="I81" s="20">
        <f>IF(OR(E81="",H81=""),"",E81*H81/100)</f>
        <v/>
      </c>
    </row>
    <row r="82" ht="18" customHeight="1">
      <c r="A82" s="16" t="n"/>
      <c r="B82" s="17" t="n"/>
      <c r="C82" s="17" t="n"/>
      <c r="D82" s="17" t="n"/>
      <c r="E82" s="18" t="n"/>
      <c r="F82" s="17" t="n"/>
      <c r="G82" s="17" t="n"/>
      <c r="H82" s="19" t="n">
        <v>100</v>
      </c>
      <c r="I82" s="20">
        <f>IF(OR(E82="",H82=""),"",E82*H82/100)</f>
        <v/>
      </c>
    </row>
    <row r="83" ht="18" customHeight="1">
      <c r="A83" s="16" t="n"/>
      <c r="B83" s="17" t="n"/>
      <c r="C83" s="17" t="n"/>
      <c r="D83" s="17" t="n"/>
      <c r="E83" s="18" t="n"/>
      <c r="F83" s="17" t="n"/>
      <c r="G83" s="17" t="n"/>
      <c r="H83" s="19" t="n">
        <v>100</v>
      </c>
      <c r="I83" s="20">
        <f>IF(OR(E83="",H83=""),"",E83*H83/100)</f>
        <v/>
      </c>
    </row>
    <row r="84" ht="18" customHeight="1">
      <c r="A84" s="16" t="n"/>
      <c r="B84" s="17" t="n"/>
      <c r="C84" s="17" t="n"/>
      <c r="D84" s="17" t="n"/>
      <c r="E84" s="18" t="n"/>
      <c r="F84" s="17" t="n"/>
      <c r="G84" s="17" t="n"/>
      <c r="H84" s="19" t="n">
        <v>100</v>
      </c>
      <c r="I84" s="20">
        <f>IF(OR(E84="",H84=""),"",E84*H84/100)</f>
        <v/>
      </c>
    </row>
    <row r="85" ht="18" customHeight="1">
      <c r="A85" s="16" t="n"/>
      <c r="B85" s="17" t="n"/>
      <c r="C85" s="17" t="n"/>
      <c r="D85" s="17" t="n"/>
      <c r="E85" s="18" t="n"/>
      <c r="F85" s="17" t="n"/>
      <c r="G85" s="17" t="n"/>
      <c r="H85" s="19" t="n">
        <v>100</v>
      </c>
      <c r="I85" s="20">
        <f>IF(OR(E85="",H85=""),"",E85*H85/100)</f>
        <v/>
      </c>
    </row>
    <row r="86" ht="18" customHeight="1">
      <c r="A86" s="16" t="n"/>
      <c r="B86" s="17" t="n"/>
      <c r="C86" s="17" t="n"/>
      <c r="D86" s="17" t="n"/>
      <c r="E86" s="18" t="n"/>
      <c r="F86" s="17" t="n"/>
      <c r="G86" s="17" t="n"/>
      <c r="H86" s="19" t="n">
        <v>100</v>
      </c>
      <c r="I86" s="20">
        <f>IF(OR(E86="",H86=""),"",E86*H86/100)</f>
        <v/>
      </c>
    </row>
    <row r="87" ht="18" customHeight="1">
      <c r="A87" s="16" t="n"/>
      <c r="B87" s="17" t="n"/>
      <c r="C87" s="17" t="n"/>
      <c r="D87" s="17" t="n"/>
      <c r="E87" s="18" t="n"/>
      <c r="F87" s="17" t="n"/>
      <c r="G87" s="17" t="n"/>
      <c r="H87" s="19" t="n">
        <v>100</v>
      </c>
      <c r="I87" s="20">
        <f>IF(OR(E87="",H87=""),"",E87*H87/100)</f>
        <v/>
      </c>
    </row>
    <row r="88" ht="18" customHeight="1">
      <c r="A88" s="16" t="n"/>
      <c r="B88" s="17" t="n"/>
      <c r="C88" s="17" t="n"/>
      <c r="D88" s="17" t="n"/>
      <c r="E88" s="18" t="n"/>
      <c r="F88" s="17" t="n"/>
      <c r="G88" s="17" t="n"/>
      <c r="H88" s="19" t="n">
        <v>100</v>
      </c>
      <c r="I88" s="20">
        <f>IF(OR(E88="",H88=""),"",E88*H88/100)</f>
        <v/>
      </c>
    </row>
    <row r="89" ht="18" customHeight="1">
      <c r="A89" s="16" t="n"/>
      <c r="B89" s="17" t="n"/>
      <c r="C89" s="17" t="n"/>
      <c r="D89" s="17" t="n"/>
      <c r="E89" s="18" t="n"/>
      <c r="F89" s="17" t="n"/>
      <c r="G89" s="17" t="n"/>
      <c r="H89" s="19" t="n">
        <v>100</v>
      </c>
      <c r="I89" s="20">
        <f>IF(OR(E89="",H89=""),"",E89*H89/100)</f>
        <v/>
      </c>
    </row>
    <row r="90" ht="18" customHeight="1">
      <c r="A90" s="16" t="n"/>
      <c r="B90" s="17" t="n"/>
      <c r="C90" s="17" t="n"/>
      <c r="D90" s="17" t="n"/>
      <c r="E90" s="18" t="n"/>
      <c r="F90" s="17" t="n"/>
      <c r="G90" s="17" t="n"/>
      <c r="H90" s="19" t="n">
        <v>100</v>
      </c>
      <c r="I90" s="20">
        <f>IF(OR(E90="",H90=""),"",E90*H90/100)</f>
        <v/>
      </c>
    </row>
    <row r="91" ht="18" customHeight="1">
      <c r="A91" s="16" t="n"/>
      <c r="B91" s="17" t="n"/>
      <c r="C91" s="17" t="n"/>
      <c r="D91" s="17" t="n"/>
      <c r="E91" s="18" t="n"/>
      <c r="F91" s="17" t="n"/>
      <c r="G91" s="17" t="n"/>
      <c r="H91" s="19" t="n">
        <v>100</v>
      </c>
      <c r="I91" s="20">
        <f>IF(OR(E91="",H91=""),"",E91*H91/100)</f>
        <v/>
      </c>
    </row>
    <row r="92" ht="18" customHeight="1">
      <c r="A92" s="16" t="n"/>
      <c r="B92" s="17" t="n"/>
      <c r="C92" s="17" t="n"/>
      <c r="D92" s="17" t="n"/>
      <c r="E92" s="18" t="n"/>
      <c r="F92" s="17" t="n"/>
      <c r="G92" s="17" t="n"/>
      <c r="H92" s="19" t="n">
        <v>100</v>
      </c>
      <c r="I92" s="20">
        <f>IF(OR(E92="",H92=""),"",E92*H92/100)</f>
        <v/>
      </c>
    </row>
    <row r="93" ht="18" customHeight="1">
      <c r="A93" s="16" t="n"/>
      <c r="B93" s="17" t="n"/>
      <c r="C93" s="17" t="n"/>
      <c r="D93" s="17" t="n"/>
      <c r="E93" s="18" t="n"/>
      <c r="F93" s="17" t="n"/>
      <c r="G93" s="17" t="n"/>
      <c r="H93" s="19" t="n">
        <v>100</v>
      </c>
      <c r="I93" s="20">
        <f>IF(OR(E93="",H93=""),"",E93*H93/100)</f>
        <v/>
      </c>
    </row>
    <row r="94" ht="18" customHeight="1">
      <c r="A94" s="16" t="n"/>
      <c r="B94" s="17" t="n"/>
      <c r="C94" s="17" t="n"/>
      <c r="D94" s="17" t="n"/>
      <c r="E94" s="18" t="n"/>
      <c r="F94" s="17" t="n"/>
      <c r="G94" s="17" t="n"/>
      <c r="H94" s="19" t="n">
        <v>100</v>
      </c>
      <c r="I94" s="20">
        <f>IF(OR(E94="",H94=""),"",E94*H94/100)</f>
        <v/>
      </c>
    </row>
    <row r="95" ht="18" customHeight="1">
      <c r="A95" s="16" t="n"/>
      <c r="B95" s="17" t="n"/>
      <c r="C95" s="17" t="n"/>
      <c r="D95" s="17" t="n"/>
      <c r="E95" s="18" t="n"/>
      <c r="F95" s="17" t="n"/>
      <c r="G95" s="17" t="n"/>
      <c r="H95" s="19" t="n">
        <v>100</v>
      </c>
      <c r="I95" s="20">
        <f>IF(OR(E95="",H95=""),"",E95*H95/100)</f>
        <v/>
      </c>
    </row>
    <row r="96" ht="18" customHeight="1">
      <c r="A96" s="16" t="n"/>
      <c r="B96" s="17" t="n"/>
      <c r="C96" s="17" t="n"/>
      <c r="D96" s="17" t="n"/>
      <c r="E96" s="18" t="n"/>
      <c r="F96" s="17" t="n"/>
      <c r="G96" s="17" t="n"/>
      <c r="H96" s="19" t="n">
        <v>100</v>
      </c>
      <c r="I96" s="20">
        <f>IF(OR(E96="",H96=""),"",E96*H96/100)</f>
        <v/>
      </c>
    </row>
    <row r="97" ht="18" customHeight="1">
      <c r="A97" s="16" t="n"/>
      <c r="B97" s="17" t="n"/>
      <c r="C97" s="17" t="n"/>
      <c r="D97" s="17" t="n"/>
      <c r="E97" s="18" t="n"/>
      <c r="F97" s="17" t="n"/>
      <c r="G97" s="17" t="n"/>
      <c r="H97" s="19" t="n">
        <v>100</v>
      </c>
      <c r="I97" s="20">
        <f>IF(OR(E97="",H97=""),"",E97*H97/100)</f>
        <v/>
      </c>
    </row>
    <row r="98" ht="18" customHeight="1">
      <c r="A98" s="16" t="n"/>
      <c r="B98" s="17" t="n"/>
      <c r="C98" s="17" t="n"/>
      <c r="D98" s="17" t="n"/>
      <c r="E98" s="18" t="n"/>
      <c r="F98" s="17" t="n"/>
      <c r="G98" s="17" t="n"/>
      <c r="H98" s="19" t="n">
        <v>100</v>
      </c>
      <c r="I98" s="20">
        <f>IF(OR(E98="",H98=""),"",E98*H98/100)</f>
        <v/>
      </c>
    </row>
    <row r="99" ht="18" customHeight="1">
      <c r="A99" s="16" t="n"/>
      <c r="B99" s="17" t="n"/>
      <c r="C99" s="17" t="n"/>
      <c r="D99" s="17" t="n"/>
      <c r="E99" s="18" t="n"/>
      <c r="F99" s="17" t="n"/>
      <c r="G99" s="17" t="n"/>
      <c r="H99" s="19" t="n">
        <v>100</v>
      </c>
      <c r="I99" s="20">
        <f>IF(OR(E99="",H99=""),"",E99*H99/100)</f>
        <v/>
      </c>
    </row>
    <row r="100" ht="18" customHeight="1">
      <c r="A100" s="16" t="n"/>
      <c r="B100" s="17" t="n"/>
      <c r="C100" s="17" t="n"/>
      <c r="D100" s="17" t="n"/>
      <c r="E100" s="18" t="n"/>
      <c r="F100" s="17" t="n"/>
      <c r="G100" s="17" t="n"/>
      <c r="H100" s="19" t="n">
        <v>100</v>
      </c>
      <c r="I100" s="20">
        <f>IF(OR(E100="",H100=""),"",E100*H100/100)</f>
        <v/>
      </c>
    </row>
    <row r="101" ht="18" customHeight="1">
      <c r="A101" s="16" t="n"/>
      <c r="B101" s="17" t="n"/>
      <c r="C101" s="17" t="n"/>
      <c r="D101" s="17" t="n"/>
      <c r="E101" s="18" t="n"/>
      <c r="F101" s="17" t="n"/>
      <c r="G101" s="17" t="n"/>
      <c r="H101" s="19" t="n">
        <v>100</v>
      </c>
      <c r="I101" s="20">
        <f>IF(OR(E101="",H101=""),"",E101*H101/100)</f>
        <v/>
      </c>
    </row>
    <row r="102" ht="18" customHeight="1">
      <c r="A102" s="16" t="n"/>
      <c r="B102" s="17" t="n"/>
      <c r="C102" s="17" t="n"/>
      <c r="D102" s="17" t="n"/>
      <c r="E102" s="18" t="n"/>
      <c r="F102" s="17" t="n"/>
      <c r="G102" s="17" t="n"/>
      <c r="H102" s="19" t="n">
        <v>100</v>
      </c>
      <c r="I102" s="20">
        <f>IF(OR(E102="",H102=""),"",E102*H102/100)</f>
        <v/>
      </c>
    </row>
    <row r="103" ht="18" customHeight="1">
      <c r="A103" s="16" t="n"/>
      <c r="B103" s="17" t="n"/>
      <c r="C103" s="17" t="n"/>
      <c r="D103" s="17" t="n"/>
      <c r="E103" s="18" t="n"/>
      <c r="F103" s="17" t="n"/>
      <c r="G103" s="17" t="n"/>
      <c r="H103" s="19" t="n">
        <v>100</v>
      </c>
      <c r="I103" s="20">
        <f>IF(OR(E103="",H103=""),"",E103*H103/100)</f>
        <v/>
      </c>
    </row>
    <row r="104" ht="18" customHeight="1">
      <c r="A104" s="16" t="n"/>
      <c r="B104" s="17" t="n"/>
      <c r="C104" s="17" t="n"/>
      <c r="D104" s="17" t="n"/>
      <c r="E104" s="18" t="n"/>
      <c r="F104" s="17" t="n"/>
      <c r="G104" s="17" t="n"/>
      <c r="H104" s="19" t="n">
        <v>100</v>
      </c>
      <c r="I104" s="20">
        <f>IF(OR(E104="",H104=""),"",E104*H104/100)</f>
        <v/>
      </c>
    </row>
    <row r="105" ht="18" customHeight="1">
      <c r="A105" s="16" t="n"/>
      <c r="B105" s="17" t="n"/>
      <c r="C105" s="17" t="n"/>
      <c r="D105" s="17" t="n"/>
      <c r="E105" s="18" t="n"/>
      <c r="F105" s="17" t="n"/>
      <c r="G105" s="17" t="n"/>
      <c r="H105" s="19" t="n">
        <v>100</v>
      </c>
      <c r="I105" s="20">
        <f>IF(OR(E105="",H105=""),"",E105*H105/100)</f>
        <v/>
      </c>
    </row>
    <row r="106" ht="18" customHeight="1">
      <c r="A106" s="16" t="n"/>
      <c r="B106" s="17" t="n"/>
      <c r="C106" s="17" t="n"/>
      <c r="D106" s="17" t="n"/>
      <c r="E106" s="18" t="n"/>
      <c r="F106" s="17" t="n"/>
      <c r="G106" s="17" t="n"/>
      <c r="H106" s="19" t="n">
        <v>100</v>
      </c>
      <c r="I106" s="20">
        <f>IF(OR(E106="",H106=""),"",E106*H106/100)</f>
        <v/>
      </c>
    </row>
    <row r="107" ht="18" customHeight="1">
      <c r="A107" s="16" t="n"/>
      <c r="B107" s="17" t="n"/>
      <c r="C107" s="17" t="n"/>
      <c r="D107" s="17" t="n"/>
      <c r="E107" s="18" t="n"/>
      <c r="F107" s="17" t="n"/>
      <c r="G107" s="17" t="n"/>
      <c r="H107" s="19" t="n">
        <v>100</v>
      </c>
      <c r="I107" s="20">
        <f>IF(OR(E107="",H107=""),"",E107*H107/100)</f>
        <v/>
      </c>
    </row>
    <row r="108" ht="18" customHeight="1">
      <c r="A108" s="16" t="n"/>
      <c r="B108" s="17" t="n"/>
      <c r="C108" s="17" t="n"/>
      <c r="D108" s="17" t="n"/>
      <c r="E108" s="18" t="n"/>
      <c r="F108" s="17" t="n"/>
      <c r="G108" s="17" t="n"/>
      <c r="H108" s="19" t="n">
        <v>100</v>
      </c>
      <c r="I108" s="20">
        <f>IF(OR(E108="",H108=""),"",E108*H108/100)</f>
        <v/>
      </c>
    </row>
    <row r="109" ht="18" customHeight="1">
      <c r="A109" s="16" t="n"/>
      <c r="B109" s="17" t="n"/>
      <c r="C109" s="17" t="n"/>
      <c r="D109" s="17" t="n"/>
      <c r="E109" s="18" t="n"/>
      <c r="F109" s="17" t="n"/>
      <c r="G109" s="17" t="n"/>
      <c r="H109" s="19" t="n">
        <v>100</v>
      </c>
      <c r="I109" s="20">
        <f>IF(OR(E109="",H109=""),"",E109*H109/100)</f>
        <v/>
      </c>
    </row>
    <row r="110" ht="18" customHeight="1">
      <c r="A110" s="16" t="n"/>
      <c r="B110" s="17" t="n"/>
      <c r="C110" s="17" t="n"/>
      <c r="D110" s="17" t="n"/>
      <c r="E110" s="18" t="n"/>
      <c r="F110" s="17" t="n"/>
      <c r="G110" s="17" t="n"/>
      <c r="H110" s="19" t="n">
        <v>100</v>
      </c>
      <c r="I110" s="20">
        <f>IF(OR(E110="",H110=""),"",E110*H110/100)</f>
        <v/>
      </c>
    </row>
    <row r="111" ht="18" customHeight="1">
      <c r="A111" s="16" t="n"/>
      <c r="B111" s="17" t="n"/>
      <c r="C111" s="17" t="n"/>
      <c r="D111" s="17" t="n"/>
      <c r="E111" s="18" t="n"/>
      <c r="F111" s="17" t="n"/>
      <c r="G111" s="17" t="n"/>
      <c r="H111" s="19" t="n">
        <v>100</v>
      </c>
      <c r="I111" s="20">
        <f>IF(OR(E111="",H111=""),"",E111*H111/100)</f>
        <v/>
      </c>
    </row>
    <row r="112" ht="18" customHeight="1">
      <c r="A112" s="16" t="n"/>
      <c r="B112" s="17" t="n"/>
      <c r="C112" s="17" t="n"/>
      <c r="D112" s="17" t="n"/>
      <c r="E112" s="18" t="n"/>
      <c r="F112" s="17" t="n"/>
      <c r="G112" s="17" t="n"/>
      <c r="H112" s="19" t="n">
        <v>100</v>
      </c>
      <c r="I112" s="20">
        <f>IF(OR(E112="",H112=""),"",E112*H112/100)</f>
        <v/>
      </c>
    </row>
    <row r="113" ht="18" customHeight="1">
      <c r="A113" s="16" t="n"/>
      <c r="B113" s="17" t="n"/>
      <c r="C113" s="17" t="n"/>
      <c r="D113" s="17" t="n"/>
      <c r="E113" s="18" t="n"/>
      <c r="F113" s="17" t="n"/>
      <c r="G113" s="17" t="n"/>
      <c r="H113" s="19" t="n">
        <v>100</v>
      </c>
      <c r="I113" s="20">
        <f>IF(OR(E113="",H113=""),"",E113*H113/100)</f>
        <v/>
      </c>
    </row>
    <row r="114" ht="18" customHeight="1">
      <c r="A114" s="16" t="n"/>
      <c r="B114" s="17" t="n"/>
      <c r="C114" s="17" t="n"/>
      <c r="D114" s="17" t="n"/>
      <c r="E114" s="18" t="n"/>
      <c r="F114" s="17" t="n"/>
      <c r="G114" s="17" t="n"/>
      <c r="H114" s="19" t="n">
        <v>100</v>
      </c>
      <c r="I114" s="20">
        <f>IF(OR(E114="",H114=""),"",E114*H114/100)</f>
        <v/>
      </c>
    </row>
    <row r="115" ht="18" customHeight="1">
      <c r="A115" s="16" t="n"/>
      <c r="B115" s="17" t="n"/>
      <c r="C115" s="17" t="n"/>
      <c r="D115" s="17" t="n"/>
      <c r="E115" s="18" t="n"/>
      <c r="F115" s="17" t="n"/>
      <c r="G115" s="17" t="n"/>
      <c r="H115" s="19" t="n">
        <v>100</v>
      </c>
      <c r="I115" s="20">
        <f>IF(OR(E115="",H115=""),"",E115*H115/100)</f>
        <v/>
      </c>
    </row>
    <row r="116" ht="18" customHeight="1">
      <c r="A116" s="16" t="n"/>
      <c r="B116" s="17" t="n"/>
      <c r="C116" s="17" t="n"/>
      <c r="D116" s="17" t="n"/>
      <c r="E116" s="18" t="n"/>
      <c r="F116" s="17" t="n"/>
      <c r="G116" s="17" t="n"/>
      <c r="H116" s="19" t="n">
        <v>100</v>
      </c>
      <c r="I116" s="20">
        <f>IF(OR(E116="",H116=""),"",E116*H116/100)</f>
        <v/>
      </c>
    </row>
    <row r="117" ht="18" customHeight="1">
      <c r="A117" s="16" t="n"/>
      <c r="B117" s="17" t="n"/>
      <c r="C117" s="17" t="n"/>
      <c r="D117" s="17" t="n"/>
      <c r="E117" s="18" t="n"/>
      <c r="F117" s="17" t="n"/>
      <c r="G117" s="17" t="n"/>
      <c r="H117" s="19" t="n">
        <v>100</v>
      </c>
      <c r="I117" s="20">
        <f>IF(OR(E117="",H117=""),"",E117*H117/100)</f>
        <v/>
      </c>
    </row>
    <row r="118" ht="18" customHeight="1">
      <c r="A118" s="16" t="n"/>
      <c r="B118" s="17" t="n"/>
      <c r="C118" s="17" t="n"/>
      <c r="D118" s="17" t="n"/>
      <c r="E118" s="18" t="n"/>
      <c r="F118" s="17" t="n"/>
      <c r="G118" s="17" t="n"/>
      <c r="H118" s="19" t="n">
        <v>100</v>
      </c>
      <c r="I118" s="20">
        <f>IF(OR(E118="",H118=""),"",E118*H118/100)</f>
        <v/>
      </c>
    </row>
    <row r="119" ht="18" customHeight="1">
      <c r="A119" s="16" t="n"/>
      <c r="B119" s="17" t="n"/>
      <c r="C119" s="17" t="n"/>
      <c r="D119" s="17" t="n"/>
      <c r="E119" s="18" t="n"/>
      <c r="F119" s="17" t="n"/>
      <c r="G119" s="17" t="n"/>
      <c r="H119" s="19" t="n">
        <v>100</v>
      </c>
      <c r="I119" s="20">
        <f>IF(OR(E119="",H119=""),"",E119*H119/100)</f>
        <v/>
      </c>
    </row>
    <row r="120" ht="18" customHeight="1">
      <c r="A120" s="16" t="n"/>
      <c r="B120" s="17" t="n"/>
      <c r="C120" s="17" t="n"/>
      <c r="D120" s="17" t="n"/>
      <c r="E120" s="18" t="n"/>
      <c r="F120" s="17" t="n"/>
      <c r="G120" s="17" t="n"/>
      <c r="H120" s="19" t="n">
        <v>100</v>
      </c>
      <c r="I120" s="20">
        <f>IF(OR(E120="",H120=""),"",E120*H120/100)</f>
        <v/>
      </c>
    </row>
    <row r="121" ht="18" customHeight="1">
      <c r="A121" s="16" t="n"/>
      <c r="B121" s="17" t="n"/>
      <c r="C121" s="17" t="n"/>
      <c r="D121" s="17" t="n"/>
      <c r="E121" s="18" t="n"/>
      <c r="F121" s="17" t="n"/>
      <c r="G121" s="17" t="n"/>
      <c r="H121" s="19" t="n">
        <v>100</v>
      </c>
      <c r="I121" s="20">
        <f>IF(OR(E121="",H121=""),"",E121*H121/100)</f>
        <v/>
      </c>
    </row>
    <row r="122" ht="18" customHeight="1">
      <c r="A122" s="16" t="n"/>
      <c r="B122" s="17" t="n"/>
      <c r="C122" s="17" t="n"/>
      <c r="D122" s="17" t="n"/>
      <c r="E122" s="18" t="n"/>
      <c r="F122" s="17" t="n"/>
      <c r="G122" s="17" t="n"/>
      <c r="H122" s="19" t="n">
        <v>100</v>
      </c>
      <c r="I122" s="20">
        <f>IF(OR(E122="",H122=""),"",E122*H122/100)</f>
        <v/>
      </c>
    </row>
    <row r="123" ht="18" customHeight="1">
      <c r="A123" s="16" t="n"/>
      <c r="B123" s="17" t="n"/>
      <c r="C123" s="17" t="n"/>
      <c r="D123" s="17" t="n"/>
      <c r="E123" s="18" t="n"/>
      <c r="F123" s="17" t="n"/>
      <c r="G123" s="17" t="n"/>
      <c r="H123" s="19" t="n">
        <v>100</v>
      </c>
      <c r="I123" s="20">
        <f>IF(OR(E123="",H123=""),"",E123*H123/100)</f>
        <v/>
      </c>
    </row>
    <row r="124" ht="18" customHeight="1">
      <c r="A124" s="16" t="n"/>
      <c r="B124" s="17" t="n"/>
      <c r="C124" s="17" t="n"/>
      <c r="D124" s="17" t="n"/>
      <c r="E124" s="18" t="n"/>
      <c r="F124" s="17" t="n"/>
      <c r="G124" s="17" t="n"/>
      <c r="H124" s="19" t="n">
        <v>100</v>
      </c>
      <c r="I124" s="20">
        <f>IF(OR(E124="",H124=""),"",E124*H124/100)</f>
        <v/>
      </c>
    </row>
    <row r="125" ht="18" customHeight="1">
      <c r="A125" s="16" t="n"/>
      <c r="B125" s="17" t="n"/>
      <c r="C125" s="17" t="n"/>
      <c r="D125" s="17" t="n"/>
      <c r="E125" s="18" t="n"/>
      <c r="F125" s="17" t="n"/>
      <c r="G125" s="17" t="n"/>
      <c r="H125" s="19" t="n">
        <v>100</v>
      </c>
      <c r="I125" s="20">
        <f>IF(OR(E125="",H125=""),"",E125*H125/100)</f>
        <v/>
      </c>
    </row>
    <row r="126" ht="18" customHeight="1">
      <c r="A126" s="16" t="n"/>
      <c r="B126" s="17" t="n"/>
      <c r="C126" s="17" t="n"/>
      <c r="D126" s="17" t="n"/>
      <c r="E126" s="18" t="n"/>
      <c r="F126" s="17" t="n"/>
      <c r="G126" s="17" t="n"/>
      <c r="H126" s="19" t="n">
        <v>100</v>
      </c>
      <c r="I126" s="20">
        <f>IF(OR(E126="",H126=""),"",E126*H126/100)</f>
        <v/>
      </c>
    </row>
    <row r="127" ht="18" customHeight="1">
      <c r="A127" s="16" t="n"/>
      <c r="B127" s="17" t="n"/>
      <c r="C127" s="17" t="n"/>
      <c r="D127" s="17" t="n"/>
      <c r="E127" s="18" t="n"/>
      <c r="F127" s="17" t="n"/>
      <c r="G127" s="17" t="n"/>
      <c r="H127" s="19" t="n">
        <v>100</v>
      </c>
      <c r="I127" s="20">
        <f>IF(OR(E127="",H127=""),"",E127*H127/100)</f>
        <v/>
      </c>
    </row>
    <row r="128" ht="18" customHeight="1">
      <c r="A128" s="16" t="n"/>
      <c r="B128" s="17" t="n"/>
      <c r="C128" s="17" t="n"/>
      <c r="D128" s="17" t="n"/>
      <c r="E128" s="18" t="n"/>
      <c r="F128" s="17" t="n"/>
      <c r="G128" s="17" t="n"/>
      <c r="H128" s="19" t="n">
        <v>100</v>
      </c>
      <c r="I128" s="20">
        <f>IF(OR(E128="",H128=""),"",E128*H128/100)</f>
        <v/>
      </c>
    </row>
    <row r="129" ht="18" customHeight="1">
      <c r="A129" s="16" t="n"/>
      <c r="B129" s="17" t="n"/>
      <c r="C129" s="17" t="n"/>
      <c r="D129" s="17" t="n"/>
      <c r="E129" s="18" t="n"/>
      <c r="F129" s="17" t="n"/>
      <c r="G129" s="17" t="n"/>
      <c r="H129" s="19" t="n">
        <v>100</v>
      </c>
      <c r="I129" s="20">
        <f>IF(OR(E129="",H129=""),"",E129*H129/100)</f>
        <v/>
      </c>
    </row>
    <row r="130" ht="18" customHeight="1">
      <c r="A130" s="16" t="n"/>
      <c r="B130" s="17" t="n"/>
      <c r="C130" s="17" t="n"/>
      <c r="D130" s="17" t="n"/>
      <c r="E130" s="18" t="n"/>
      <c r="F130" s="17" t="n"/>
      <c r="G130" s="17" t="n"/>
      <c r="H130" s="19" t="n">
        <v>100</v>
      </c>
      <c r="I130" s="20">
        <f>IF(OR(E130="",H130=""),"",E130*H130/100)</f>
        <v/>
      </c>
    </row>
    <row r="131" ht="18" customHeight="1">
      <c r="A131" s="16" t="n"/>
      <c r="B131" s="17" t="n"/>
      <c r="C131" s="17" t="n"/>
      <c r="D131" s="17" t="n"/>
      <c r="E131" s="18" t="n"/>
      <c r="F131" s="17" t="n"/>
      <c r="G131" s="17" t="n"/>
      <c r="H131" s="19" t="n">
        <v>100</v>
      </c>
      <c r="I131" s="20">
        <f>IF(OR(E131="",H131=""),"",E131*H131/100)</f>
        <v/>
      </c>
    </row>
    <row r="132" ht="18" customHeight="1">
      <c r="A132" s="16" t="n"/>
      <c r="B132" s="17" t="n"/>
      <c r="C132" s="17" t="n"/>
      <c r="D132" s="17" t="n"/>
      <c r="E132" s="18" t="n"/>
      <c r="F132" s="17" t="n"/>
      <c r="G132" s="17" t="n"/>
      <c r="H132" s="19" t="n">
        <v>100</v>
      </c>
      <c r="I132" s="20">
        <f>IF(OR(E132="",H132=""),"",E132*H132/100)</f>
        <v/>
      </c>
    </row>
    <row r="133" ht="18" customHeight="1">
      <c r="A133" s="16" t="n"/>
      <c r="B133" s="17" t="n"/>
      <c r="C133" s="17" t="n"/>
      <c r="D133" s="17" t="n"/>
      <c r="E133" s="18" t="n"/>
      <c r="F133" s="17" t="n"/>
      <c r="G133" s="17" t="n"/>
      <c r="H133" s="19" t="n">
        <v>100</v>
      </c>
      <c r="I133" s="20">
        <f>IF(OR(E133="",H133=""),"",E133*H133/100)</f>
        <v/>
      </c>
    </row>
    <row r="134" ht="18" customHeight="1">
      <c r="A134" s="16" t="n"/>
      <c r="B134" s="17" t="n"/>
      <c r="C134" s="17" t="n"/>
      <c r="D134" s="17" t="n"/>
      <c r="E134" s="18" t="n"/>
      <c r="F134" s="17" t="n"/>
      <c r="G134" s="17" t="n"/>
      <c r="H134" s="19" t="n">
        <v>100</v>
      </c>
      <c r="I134" s="20">
        <f>IF(OR(E134="",H134=""),"",E134*H134/100)</f>
        <v/>
      </c>
    </row>
    <row r="135" ht="18" customHeight="1">
      <c r="A135" s="16" t="n"/>
      <c r="B135" s="17" t="n"/>
      <c r="C135" s="17" t="n"/>
      <c r="D135" s="17" t="n"/>
      <c r="E135" s="18" t="n"/>
      <c r="F135" s="17" t="n"/>
      <c r="G135" s="17" t="n"/>
      <c r="H135" s="19" t="n">
        <v>100</v>
      </c>
      <c r="I135" s="20">
        <f>IF(OR(E135="",H135=""),"",E135*H135/100)</f>
        <v/>
      </c>
    </row>
    <row r="136" ht="18" customHeight="1">
      <c r="A136" s="16" t="n"/>
      <c r="B136" s="17" t="n"/>
      <c r="C136" s="17" t="n"/>
      <c r="D136" s="17" t="n"/>
      <c r="E136" s="18" t="n"/>
      <c r="F136" s="17" t="n"/>
      <c r="G136" s="17" t="n"/>
      <c r="H136" s="19" t="n">
        <v>100</v>
      </c>
      <c r="I136" s="20">
        <f>IF(OR(E136="",H136=""),"",E136*H136/100)</f>
        <v/>
      </c>
    </row>
    <row r="137" ht="18" customHeight="1">
      <c r="A137" s="16" t="n"/>
      <c r="B137" s="17" t="n"/>
      <c r="C137" s="17" t="n"/>
      <c r="D137" s="17" t="n"/>
      <c r="E137" s="18" t="n"/>
      <c r="F137" s="17" t="n"/>
      <c r="G137" s="17" t="n"/>
      <c r="H137" s="19" t="n">
        <v>100</v>
      </c>
      <c r="I137" s="20">
        <f>IF(OR(E137="",H137=""),"",E137*H137/100)</f>
        <v/>
      </c>
    </row>
    <row r="138" ht="18" customHeight="1">
      <c r="A138" s="16" t="n"/>
      <c r="B138" s="17" t="n"/>
      <c r="C138" s="17" t="n"/>
      <c r="D138" s="17" t="n"/>
      <c r="E138" s="18" t="n"/>
      <c r="F138" s="17" t="n"/>
      <c r="G138" s="17" t="n"/>
      <c r="H138" s="19" t="n">
        <v>100</v>
      </c>
      <c r="I138" s="20">
        <f>IF(OR(E138="",H138=""),"",E138*H138/100)</f>
        <v/>
      </c>
    </row>
    <row r="139" ht="18" customHeight="1">
      <c r="A139" s="16" t="n"/>
      <c r="B139" s="17" t="n"/>
      <c r="C139" s="17" t="n"/>
      <c r="D139" s="17" t="n"/>
      <c r="E139" s="18" t="n"/>
      <c r="F139" s="17" t="n"/>
      <c r="G139" s="17" t="n"/>
      <c r="H139" s="19" t="n">
        <v>100</v>
      </c>
      <c r="I139" s="20">
        <f>IF(OR(E139="",H139=""),"",E139*H139/100)</f>
        <v/>
      </c>
    </row>
    <row r="140" ht="18" customHeight="1">
      <c r="A140" s="16" t="n"/>
      <c r="B140" s="17" t="n"/>
      <c r="C140" s="17" t="n"/>
      <c r="D140" s="17" t="n"/>
      <c r="E140" s="18" t="n"/>
      <c r="F140" s="17" t="n"/>
      <c r="G140" s="17" t="n"/>
      <c r="H140" s="19" t="n">
        <v>100</v>
      </c>
      <c r="I140" s="20">
        <f>IF(OR(E140="",H140=""),"",E140*H140/100)</f>
        <v/>
      </c>
    </row>
    <row r="141" ht="18" customHeight="1">
      <c r="A141" s="16" t="n"/>
      <c r="B141" s="17" t="n"/>
      <c r="C141" s="17" t="n"/>
      <c r="D141" s="17" t="n"/>
      <c r="E141" s="18" t="n"/>
      <c r="F141" s="17" t="n"/>
      <c r="G141" s="17" t="n"/>
      <c r="H141" s="19" t="n">
        <v>100</v>
      </c>
      <c r="I141" s="20">
        <f>IF(OR(E141="",H141=""),"",E141*H141/100)</f>
        <v/>
      </c>
    </row>
    <row r="142" ht="18" customHeight="1">
      <c r="A142" s="16" t="n"/>
      <c r="B142" s="17" t="n"/>
      <c r="C142" s="17" t="n"/>
      <c r="D142" s="17" t="n"/>
      <c r="E142" s="18" t="n"/>
      <c r="F142" s="17" t="n"/>
      <c r="G142" s="17" t="n"/>
      <c r="H142" s="19" t="n">
        <v>100</v>
      </c>
      <c r="I142" s="20">
        <f>IF(OR(E142="",H142=""),"",E142*H142/100)</f>
        <v/>
      </c>
    </row>
    <row r="143" ht="18" customHeight="1">
      <c r="A143" s="16" t="n"/>
      <c r="B143" s="17" t="n"/>
      <c r="C143" s="17" t="n"/>
      <c r="D143" s="17" t="n"/>
      <c r="E143" s="18" t="n"/>
      <c r="F143" s="17" t="n"/>
      <c r="G143" s="17" t="n"/>
      <c r="H143" s="19" t="n">
        <v>100</v>
      </c>
      <c r="I143" s="20">
        <f>IF(OR(E143="",H143=""),"",E143*H143/100)</f>
        <v/>
      </c>
    </row>
    <row r="144" ht="18" customHeight="1">
      <c r="A144" s="16" t="n"/>
      <c r="B144" s="17" t="n"/>
      <c r="C144" s="17" t="n"/>
      <c r="D144" s="17" t="n"/>
      <c r="E144" s="18" t="n"/>
      <c r="F144" s="17" t="n"/>
      <c r="G144" s="17" t="n"/>
      <c r="H144" s="19" t="n">
        <v>100</v>
      </c>
      <c r="I144" s="20">
        <f>IF(OR(E144="",H144=""),"",E144*H144/100)</f>
        <v/>
      </c>
    </row>
    <row r="145" ht="18" customHeight="1">
      <c r="A145" s="16" t="n"/>
      <c r="B145" s="17" t="n"/>
      <c r="C145" s="17" t="n"/>
      <c r="D145" s="17" t="n"/>
      <c r="E145" s="18" t="n"/>
      <c r="F145" s="17" t="n"/>
      <c r="G145" s="17" t="n"/>
      <c r="H145" s="19" t="n">
        <v>100</v>
      </c>
      <c r="I145" s="20">
        <f>IF(OR(E145="",H145=""),"",E145*H145/100)</f>
        <v/>
      </c>
    </row>
    <row r="146" ht="18" customHeight="1">
      <c r="A146" s="16" t="n"/>
      <c r="B146" s="17" t="n"/>
      <c r="C146" s="17" t="n"/>
      <c r="D146" s="17" t="n"/>
      <c r="E146" s="18" t="n"/>
      <c r="F146" s="17" t="n"/>
      <c r="G146" s="17" t="n"/>
      <c r="H146" s="19" t="n">
        <v>100</v>
      </c>
      <c r="I146" s="20">
        <f>IF(OR(E146="",H146=""),"",E146*H146/100)</f>
        <v/>
      </c>
    </row>
    <row r="147" ht="18" customHeight="1">
      <c r="A147" s="16" t="n"/>
      <c r="B147" s="17" t="n"/>
      <c r="C147" s="17" t="n"/>
      <c r="D147" s="17" t="n"/>
      <c r="E147" s="18" t="n"/>
      <c r="F147" s="17" t="n"/>
      <c r="G147" s="17" t="n"/>
      <c r="H147" s="19" t="n">
        <v>100</v>
      </c>
      <c r="I147" s="20">
        <f>IF(OR(E147="",H147=""),"",E147*H147/100)</f>
        <v/>
      </c>
    </row>
    <row r="148" ht="18" customHeight="1">
      <c r="A148" s="16" t="n"/>
      <c r="B148" s="17" t="n"/>
      <c r="C148" s="17" t="n"/>
      <c r="D148" s="17" t="n"/>
      <c r="E148" s="18" t="n"/>
      <c r="F148" s="17" t="n"/>
      <c r="G148" s="17" t="n"/>
      <c r="H148" s="19" t="n">
        <v>100</v>
      </c>
      <c r="I148" s="20">
        <f>IF(OR(E148="",H148=""),"",E148*H148/100)</f>
        <v/>
      </c>
    </row>
    <row r="149" ht="18" customHeight="1">
      <c r="A149" s="16" t="n"/>
      <c r="B149" s="17" t="n"/>
      <c r="C149" s="17" t="n"/>
      <c r="D149" s="17" t="n"/>
      <c r="E149" s="18" t="n"/>
      <c r="F149" s="17" t="n"/>
      <c r="G149" s="17" t="n"/>
      <c r="H149" s="19" t="n">
        <v>100</v>
      </c>
      <c r="I149" s="20">
        <f>IF(OR(E149="",H149=""),"",E149*H149/100)</f>
        <v/>
      </c>
    </row>
    <row r="150" ht="18" customHeight="1">
      <c r="A150" s="16" t="n"/>
      <c r="B150" s="17" t="n"/>
      <c r="C150" s="17" t="n"/>
      <c r="D150" s="17" t="n"/>
      <c r="E150" s="18" t="n"/>
      <c r="F150" s="17" t="n"/>
      <c r="G150" s="17" t="n"/>
      <c r="H150" s="19" t="n">
        <v>100</v>
      </c>
      <c r="I150" s="20">
        <f>IF(OR(E150="",H150=""),"",E150*H150/100)</f>
        <v/>
      </c>
    </row>
    <row r="151" ht="18" customHeight="1">
      <c r="A151" s="16" t="n"/>
      <c r="B151" s="17" t="n"/>
      <c r="C151" s="17" t="n"/>
      <c r="D151" s="17" t="n"/>
      <c r="E151" s="18" t="n"/>
      <c r="F151" s="17" t="n"/>
      <c r="G151" s="17" t="n"/>
      <c r="H151" s="19" t="n">
        <v>100</v>
      </c>
      <c r="I151" s="20">
        <f>IF(OR(E151="",H151=""),"",E151*H151/100)</f>
        <v/>
      </c>
    </row>
    <row r="152" ht="18" customHeight="1">
      <c r="A152" s="16" t="n"/>
      <c r="B152" s="17" t="n"/>
      <c r="C152" s="17" t="n"/>
      <c r="D152" s="17" t="n"/>
      <c r="E152" s="18" t="n"/>
      <c r="F152" s="17" t="n"/>
      <c r="G152" s="17" t="n"/>
      <c r="H152" s="19" t="n">
        <v>100</v>
      </c>
      <c r="I152" s="20">
        <f>IF(OR(E152="",H152=""),"",E152*H152/100)</f>
        <v/>
      </c>
    </row>
    <row r="153" ht="18" customHeight="1">
      <c r="A153" s="16" t="n"/>
      <c r="B153" s="17" t="n"/>
      <c r="C153" s="17" t="n"/>
      <c r="D153" s="17" t="n"/>
      <c r="E153" s="18" t="n"/>
      <c r="F153" s="17" t="n"/>
      <c r="G153" s="17" t="n"/>
      <c r="H153" s="19" t="n">
        <v>100</v>
      </c>
      <c r="I153" s="20">
        <f>IF(OR(E153="",H153=""),"",E153*H153/100)</f>
        <v/>
      </c>
    </row>
    <row r="154" ht="18" customHeight="1">
      <c r="A154" s="16" t="n"/>
      <c r="B154" s="17" t="n"/>
      <c r="C154" s="17" t="n"/>
      <c r="D154" s="17" t="n"/>
      <c r="E154" s="18" t="n"/>
      <c r="F154" s="17" t="n"/>
      <c r="G154" s="17" t="n"/>
      <c r="H154" s="19" t="n">
        <v>100</v>
      </c>
      <c r="I154" s="20">
        <f>IF(OR(E154="",H154=""),"",E154*H154/100)</f>
        <v/>
      </c>
    </row>
    <row r="155" ht="18" customHeight="1">
      <c r="A155" s="16" t="n"/>
      <c r="B155" s="17" t="n"/>
      <c r="C155" s="17" t="n"/>
      <c r="D155" s="17" t="n"/>
      <c r="E155" s="18" t="n"/>
      <c r="F155" s="17" t="n"/>
      <c r="G155" s="17" t="n"/>
      <c r="H155" s="19" t="n">
        <v>100</v>
      </c>
      <c r="I155" s="20">
        <f>IF(OR(E155="",H155=""),"",E155*H155/100)</f>
        <v/>
      </c>
    </row>
    <row r="156" ht="18" customHeight="1">
      <c r="A156" s="16" t="n"/>
      <c r="B156" s="17" t="n"/>
      <c r="C156" s="17" t="n"/>
      <c r="D156" s="17" t="n"/>
      <c r="E156" s="18" t="n"/>
      <c r="F156" s="17" t="n"/>
      <c r="G156" s="17" t="n"/>
      <c r="H156" s="19" t="n">
        <v>100</v>
      </c>
      <c r="I156" s="20">
        <f>IF(OR(E156="",H156=""),"",E156*H156/100)</f>
        <v/>
      </c>
    </row>
    <row r="157" ht="18" customHeight="1">
      <c r="A157" s="16" t="n"/>
      <c r="B157" s="17" t="n"/>
      <c r="C157" s="17" t="n"/>
      <c r="D157" s="17" t="n"/>
      <c r="E157" s="18" t="n"/>
      <c r="F157" s="17" t="n"/>
      <c r="G157" s="17" t="n"/>
      <c r="H157" s="19" t="n">
        <v>100</v>
      </c>
      <c r="I157" s="20">
        <f>IF(OR(E157="",H157=""),"",E157*H157/100)</f>
        <v/>
      </c>
    </row>
    <row r="158" ht="18" customHeight="1">
      <c r="A158" s="16" t="n"/>
      <c r="B158" s="17" t="n"/>
      <c r="C158" s="17" t="n"/>
      <c r="D158" s="17" t="n"/>
      <c r="E158" s="18" t="n"/>
      <c r="F158" s="17" t="n"/>
      <c r="G158" s="17" t="n"/>
      <c r="H158" s="19" t="n">
        <v>100</v>
      </c>
      <c r="I158" s="20">
        <f>IF(OR(E158="",H158=""),"",E158*H158/100)</f>
        <v/>
      </c>
    </row>
    <row r="159" ht="18" customHeight="1">
      <c r="A159" s="16" t="n"/>
      <c r="B159" s="17" t="n"/>
      <c r="C159" s="17" t="n"/>
      <c r="D159" s="17" t="n"/>
      <c r="E159" s="18" t="n"/>
      <c r="F159" s="17" t="n"/>
      <c r="G159" s="17" t="n"/>
      <c r="H159" s="19" t="n">
        <v>100</v>
      </c>
      <c r="I159" s="20">
        <f>IF(OR(E159="",H159=""),"",E159*H159/100)</f>
        <v/>
      </c>
    </row>
    <row r="160" ht="18" customHeight="1">
      <c r="A160" s="16" t="n"/>
      <c r="B160" s="17" t="n"/>
      <c r="C160" s="17" t="n"/>
      <c r="D160" s="17" t="n"/>
      <c r="E160" s="18" t="n"/>
      <c r="F160" s="17" t="n"/>
      <c r="G160" s="17" t="n"/>
      <c r="H160" s="19" t="n">
        <v>100</v>
      </c>
      <c r="I160" s="20">
        <f>IF(OR(E160="",H160=""),"",E160*H160/100)</f>
        <v/>
      </c>
    </row>
    <row r="161" ht="18" customHeight="1">
      <c r="A161" s="16" t="n"/>
      <c r="B161" s="17" t="n"/>
      <c r="C161" s="17" t="n"/>
      <c r="D161" s="17" t="n"/>
      <c r="E161" s="18" t="n"/>
      <c r="F161" s="17" t="n"/>
      <c r="G161" s="17" t="n"/>
      <c r="H161" s="19" t="n">
        <v>100</v>
      </c>
      <c r="I161" s="20">
        <f>IF(OR(E161="",H161=""),"",E161*H161/100)</f>
        <v/>
      </c>
    </row>
    <row r="162" ht="18" customHeight="1">
      <c r="A162" s="16" t="n"/>
      <c r="B162" s="17" t="n"/>
      <c r="C162" s="17" t="n"/>
      <c r="D162" s="17" t="n"/>
      <c r="E162" s="18" t="n"/>
      <c r="F162" s="17" t="n"/>
      <c r="G162" s="17" t="n"/>
      <c r="H162" s="19" t="n">
        <v>100</v>
      </c>
      <c r="I162" s="20">
        <f>IF(OR(E162="",H162=""),"",E162*H162/100)</f>
        <v/>
      </c>
    </row>
    <row r="163" ht="18" customHeight="1">
      <c r="A163" s="16" t="n"/>
      <c r="B163" s="17" t="n"/>
      <c r="C163" s="17" t="n"/>
      <c r="D163" s="17" t="n"/>
      <c r="E163" s="18" t="n"/>
      <c r="F163" s="17" t="n"/>
      <c r="G163" s="17" t="n"/>
      <c r="H163" s="19" t="n">
        <v>100</v>
      </c>
      <c r="I163" s="20">
        <f>IF(OR(E163="",H163=""),"",E163*H163/100)</f>
        <v/>
      </c>
    </row>
    <row r="164" ht="18" customHeight="1">
      <c r="A164" s="16" t="n"/>
      <c r="B164" s="17" t="n"/>
      <c r="C164" s="17" t="n"/>
      <c r="D164" s="17" t="n"/>
      <c r="E164" s="18" t="n"/>
      <c r="F164" s="17" t="n"/>
      <c r="G164" s="17" t="n"/>
      <c r="H164" s="19" t="n">
        <v>100</v>
      </c>
      <c r="I164" s="20">
        <f>IF(OR(E164="",H164=""),"",E164*H164/100)</f>
        <v/>
      </c>
    </row>
    <row r="165" ht="18" customHeight="1">
      <c r="A165" s="16" t="n"/>
      <c r="B165" s="17" t="n"/>
      <c r="C165" s="17" t="n"/>
      <c r="D165" s="17" t="n"/>
      <c r="E165" s="18" t="n"/>
      <c r="F165" s="17" t="n"/>
      <c r="G165" s="17" t="n"/>
      <c r="H165" s="19" t="n">
        <v>100</v>
      </c>
      <c r="I165" s="20">
        <f>IF(OR(E165="",H165=""),"",E165*H165/100)</f>
        <v/>
      </c>
    </row>
    <row r="166" ht="18" customHeight="1">
      <c r="A166" s="16" t="n"/>
      <c r="B166" s="17" t="n"/>
      <c r="C166" s="17" t="n"/>
      <c r="D166" s="17" t="n"/>
      <c r="E166" s="18" t="n"/>
      <c r="F166" s="17" t="n"/>
      <c r="G166" s="17" t="n"/>
      <c r="H166" s="19" t="n">
        <v>100</v>
      </c>
      <c r="I166" s="20">
        <f>IF(OR(E166="",H166=""),"",E166*H166/100)</f>
        <v/>
      </c>
    </row>
    <row r="167" ht="18" customHeight="1">
      <c r="A167" s="16" t="n"/>
      <c r="B167" s="17" t="n"/>
      <c r="C167" s="17" t="n"/>
      <c r="D167" s="17" t="n"/>
      <c r="E167" s="18" t="n"/>
      <c r="F167" s="17" t="n"/>
      <c r="G167" s="17" t="n"/>
      <c r="H167" s="19" t="n">
        <v>100</v>
      </c>
      <c r="I167" s="20">
        <f>IF(OR(E167="",H167=""),"",E167*H167/100)</f>
        <v/>
      </c>
    </row>
    <row r="168" ht="18" customHeight="1">
      <c r="A168" s="16" t="n"/>
      <c r="B168" s="17" t="n"/>
      <c r="C168" s="17" t="n"/>
      <c r="D168" s="17" t="n"/>
      <c r="E168" s="18" t="n"/>
      <c r="F168" s="17" t="n"/>
      <c r="G168" s="17" t="n"/>
      <c r="H168" s="19" t="n">
        <v>100</v>
      </c>
      <c r="I168" s="20">
        <f>IF(OR(E168="",H168=""),"",E168*H168/100)</f>
        <v/>
      </c>
    </row>
    <row r="169" ht="18" customHeight="1">
      <c r="A169" s="16" t="n"/>
      <c r="B169" s="17" t="n"/>
      <c r="C169" s="17" t="n"/>
      <c r="D169" s="17" t="n"/>
      <c r="E169" s="18" t="n"/>
      <c r="F169" s="17" t="n"/>
      <c r="G169" s="17" t="n"/>
      <c r="H169" s="19" t="n">
        <v>100</v>
      </c>
      <c r="I169" s="20">
        <f>IF(OR(E169="",H169=""),"",E169*H169/100)</f>
        <v/>
      </c>
    </row>
    <row r="170" ht="18" customHeight="1">
      <c r="A170" s="16" t="n"/>
      <c r="B170" s="17" t="n"/>
      <c r="C170" s="17" t="n"/>
      <c r="D170" s="17" t="n"/>
      <c r="E170" s="18" t="n"/>
      <c r="F170" s="17" t="n"/>
      <c r="G170" s="17" t="n"/>
      <c r="H170" s="19" t="n">
        <v>100</v>
      </c>
      <c r="I170" s="20">
        <f>IF(OR(E170="",H170=""),"",E170*H170/100)</f>
        <v/>
      </c>
    </row>
    <row r="171" ht="18" customHeight="1">
      <c r="A171" s="16" t="n"/>
      <c r="B171" s="17" t="n"/>
      <c r="C171" s="17" t="n"/>
      <c r="D171" s="17" t="n"/>
      <c r="E171" s="18" t="n"/>
      <c r="F171" s="17" t="n"/>
      <c r="G171" s="17" t="n"/>
      <c r="H171" s="19" t="n">
        <v>100</v>
      </c>
      <c r="I171" s="20">
        <f>IF(OR(E171="",H171=""),"",E171*H171/100)</f>
        <v/>
      </c>
    </row>
    <row r="172" ht="18" customHeight="1">
      <c r="A172" s="16" t="n"/>
      <c r="B172" s="17" t="n"/>
      <c r="C172" s="17" t="n"/>
      <c r="D172" s="17" t="n"/>
      <c r="E172" s="18" t="n"/>
      <c r="F172" s="17" t="n"/>
      <c r="G172" s="17" t="n"/>
      <c r="H172" s="19" t="n">
        <v>100</v>
      </c>
      <c r="I172" s="20">
        <f>IF(OR(E172="",H172=""),"",E172*H172/100)</f>
        <v/>
      </c>
    </row>
    <row r="173" ht="18" customHeight="1">
      <c r="A173" s="16" t="n"/>
      <c r="B173" s="17" t="n"/>
      <c r="C173" s="17" t="n"/>
      <c r="D173" s="17" t="n"/>
      <c r="E173" s="18" t="n"/>
      <c r="F173" s="17" t="n"/>
      <c r="G173" s="17" t="n"/>
      <c r="H173" s="19" t="n">
        <v>100</v>
      </c>
      <c r="I173" s="20">
        <f>IF(OR(E173="",H173=""),"",E173*H173/100)</f>
        <v/>
      </c>
    </row>
    <row r="174" ht="18" customHeight="1">
      <c r="A174" s="16" t="n"/>
      <c r="B174" s="17" t="n"/>
      <c r="C174" s="17" t="n"/>
      <c r="D174" s="17" t="n"/>
      <c r="E174" s="18" t="n"/>
      <c r="F174" s="17" t="n"/>
      <c r="G174" s="17" t="n"/>
      <c r="H174" s="19" t="n">
        <v>100</v>
      </c>
      <c r="I174" s="20">
        <f>IF(OR(E174="",H174=""),"",E174*H174/100)</f>
        <v/>
      </c>
    </row>
    <row r="175" ht="18" customHeight="1">
      <c r="A175" s="16" t="n"/>
      <c r="B175" s="17" t="n"/>
      <c r="C175" s="17" t="n"/>
      <c r="D175" s="17" t="n"/>
      <c r="E175" s="18" t="n"/>
      <c r="F175" s="17" t="n"/>
      <c r="G175" s="17" t="n"/>
      <c r="H175" s="19" t="n">
        <v>100</v>
      </c>
      <c r="I175" s="20">
        <f>IF(OR(E175="",H175=""),"",E175*H175/100)</f>
        <v/>
      </c>
    </row>
    <row r="176" ht="18" customHeight="1">
      <c r="A176" s="16" t="n"/>
      <c r="B176" s="17" t="n"/>
      <c r="C176" s="17" t="n"/>
      <c r="D176" s="17" t="n"/>
      <c r="E176" s="18" t="n"/>
      <c r="F176" s="17" t="n"/>
      <c r="G176" s="17" t="n"/>
      <c r="H176" s="19" t="n">
        <v>100</v>
      </c>
      <c r="I176" s="20">
        <f>IF(OR(E176="",H176=""),"",E176*H176/100)</f>
        <v/>
      </c>
    </row>
    <row r="177" ht="18" customHeight="1">
      <c r="A177" s="16" t="n"/>
      <c r="B177" s="17" t="n"/>
      <c r="C177" s="17" t="n"/>
      <c r="D177" s="17" t="n"/>
      <c r="E177" s="18" t="n"/>
      <c r="F177" s="17" t="n"/>
      <c r="G177" s="17" t="n"/>
      <c r="H177" s="19" t="n">
        <v>100</v>
      </c>
      <c r="I177" s="20">
        <f>IF(OR(E177="",H177=""),"",E177*H177/100)</f>
        <v/>
      </c>
    </row>
    <row r="178" ht="18" customHeight="1">
      <c r="A178" s="16" t="n"/>
      <c r="B178" s="17" t="n"/>
      <c r="C178" s="17" t="n"/>
      <c r="D178" s="17" t="n"/>
      <c r="E178" s="18" t="n"/>
      <c r="F178" s="17" t="n"/>
      <c r="G178" s="17" t="n"/>
      <c r="H178" s="19" t="n">
        <v>100</v>
      </c>
      <c r="I178" s="20">
        <f>IF(OR(E178="",H178=""),"",E178*H178/100)</f>
        <v/>
      </c>
    </row>
    <row r="179" ht="18" customHeight="1">
      <c r="A179" s="16" t="n"/>
      <c r="B179" s="17" t="n"/>
      <c r="C179" s="17" t="n"/>
      <c r="D179" s="17" t="n"/>
      <c r="E179" s="18" t="n"/>
      <c r="F179" s="17" t="n"/>
      <c r="G179" s="17" t="n"/>
      <c r="H179" s="19" t="n">
        <v>100</v>
      </c>
      <c r="I179" s="20">
        <f>IF(OR(E179="",H179=""),"",E179*H179/100)</f>
        <v/>
      </c>
    </row>
    <row r="180" ht="18" customHeight="1">
      <c r="A180" s="16" t="n"/>
      <c r="B180" s="17" t="n"/>
      <c r="C180" s="17" t="n"/>
      <c r="D180" s="17" t="n"/>
      <c r="E180" s="18" t="n"/>
      <c r="F180" s="17" t="n"/>
      <c r="G180" s="17" t="n"/>
      <c r="H180" s="19" t="n">
        <v>100</v>
      </c>
      <c r="I180" s="20">
        <f>IF(OR(E180="",H180=""),"",E180*H180/100)</f>
        <v/>
      </c>
    </row>
    <row r="181" ht="18" customHeight="1">
      <c r="A181" s="16" t="n"/>
      <c r="B181" s="17" t="n"/>
      <c r="C181" s="17" t="n"/>
      <c r="D181" s="17" t="n"/>
      <c r="E181" s="18" t="n"/>
      <c r="F181" s="17" t="n"/>
      <c r="G181" s="17" t="n"/>
      <c r="H181" s="19" t="n">
        <v>100</v>
      </c>
      <c r="I181" s="20">
        <f>IF(OR(E181="",H181=""),"",E181*H181/100)</f>
        <v/>
      </c>
    </row>
    <row r="182" ht="18" customHeight="1">
      <c r="A182" s="16" t="n"/>
      <c r="B182" s="17" t="n"/>
      <c r="C182" s="17" t="n"/>
      <c r="D182" s="17" t="n"/>
      <c r="E182" s="18" t="n"/>
      <c r="F182" s="17" t="n"/>
      <c r="G182" s="17" t="n"/>
      <c r="H182" s="19" t="n">
        <v>100</v>
      </c>
      <c r="I182" s="20">
        <f>IF(OR(E182="",H182=""),"",E182*H182/100)</f>
        <v/>
      </c>
    </row>
    <row r="183" ht="18" customHeight="1">
      <c r="A183" s="16" t="n"/>
      <c r="B183" s="17" t="n"/>
      <c r="C183" s="17" t="n"/>
      <c r="D183" s="17" t="n"/>
      <c r="E183" s="18" t="n"/>
      <c r="F183" s="17" t="n"/>
      <c r="G183" s="17" t="n"/>
      <c r="H183" s="19" t="n">
        <v>100</v>
      </c>
      <c r="I183" s="20">
        <f>IF(OR(E183="",H183=""),"",E183*H183/100)</f>
        <v/>
      </c>
    </row>
    <row r="184" ht="18" customHeight="1">
      <c r="A184" s="16" t="n"/>
      <c r="B184" s="17" t="n"/>
      <c r="C184" s="17" t="n"/>
      <c r="D184" s="17" t="n"/>
      <c r="E184" s="18" t="n"/>
      <c r="F184" s="17" t="n"/>
      <c r="G184" s="17" t="n"/>
      <c r="H184" s="19" t="n">
        <v>100</v>
      </c>
      <c r="I184" s="20">
        <f>IF(OR(E184="",H184=""),"",E184*H184/100)</f>
        <v/>
      </c>
    </row>
    <row r="185" ht="18" customHeight="1">
      <c r="A185" s="16" t="n"/>
      <c r="B185" s="17" t="n"/>
      <c r="C185" s="17" t="n"/>
      <c r="D185" s="17" t="n"/>
      <c r="E185" s="18" t="n"/>
      <c r="F185" s="17" t="n"/>
      <c r="G185" s="17" t="n"/>
      <c r="H185" s="19" t="n">
        <v>100</v>
      </c>
      <c r="I185" s="20">
        <f>IF(OR(E185="",H185=""),"",E185*H185/100)</f>
        <v/>
      </c>
    </row>
    <row r="186" ht="18" customHeight="1">
      <c r="A186" s="16" t="n"/>
      <c r="B186" s="17" t="n"/>
      <c r="C186" s="17" t="n"/>
      <c r="D186" s="17" t="n"/>
      <c r="E186" s="18" t="n"/>
      <c r="F186" s="17" t="n"/>
      <c r="G186" s="17" t="n"/>
      <c r="H186" s="19" t="n">
        <v>100</v>
      </c>
      <c r="I186" s="20">
        <f>IF(OR(E186="",H186=""),"",E186*H186/100)</f>
        <v/>
      </c>
    </row>
    <row r="187" ht="18" customHeight="1">
      <c r="A187" s="16" t="n"/>
      <c r="B187" s="17" t="n"/>
      <c r="C187" s="17" t="n"/>
      <c r="D187" s="17" t="n"/>
      <c r="E187" s="18" t="n"/>
      <c r="F187" s="17" t="n"/>
      <c r="G187" s="17" t="n"/>
      <c r="H187" s="19" t="n">
        <v>100</v>
      </c>
      <c r="I187" s="20">
        <f>IF(OR(E187="",H187=""),"",E187*H187/100)</f>
        <v/>
      </c>
    </row>
    <row r="188" ht="18" customHeight="1">
      <c r="A188" s="16" t="n"/>
      <c r="B188" s="17" t="n"/>
      <c r="C188" s="17" t="n"/>
      <c r="D188" s="17" t="n"/>
      <c r="E188" s="18" t="n"/>
      <c r="F188" s="17" t="n"/>
      <c r="G188" s="17" t="n"/>
      <c r="H188" s="19" t="n">
        <v>100</v>
      </c>
      <c r="I188" s="20">
        <f>IF(OR(E188="",H188=""),"",E188*H188/100)</f>
        <v/>
      </c>
    </row>
    <row r="189" ht="18" customHeight="1">
      <c r="A189" s="16" t="n"/>
      <c r="B189" s="17" t="n"/>
      <c r="C189" s="17" t="n"/>
      <c r="D189" s="17" t="n"/>
      <c r="E189" s="18" t="n"/>
      <c r="F189" s="17" t="n"/>
      <c r="G189" s="17" t="n"/>
      <c r="H189" s="19" t="n">
        <v>100</v>
      </c>
      <c r="I189" s="20">
        <f>IF(OR(E189="",H189=""),"",E189*H189/100)</f>
        <v/>
      </c>
    </row>
    <row r="190" ht="18" customHeight="1">
      <c r="A190" s="16" t="n"/>
      <c r="B190" s="17" t="n"/>
      <c r="C190" s="17" t="n"/>
      <c r="D190" s="17" t="n"/>
      <c r="E190" s="18" t="n"/>
      <c r="F190" s="17" t="n"/>
      <c r="G190" s="17" t="n"/>
      <c r="H190" s="19" t="n">
        <v>100</v>
      </c>
      <c r="I190" s="20">
        <f>IF(OR(E190="",H190=""),"",E190*H190/100)</f>
        <v/>
      </c>
    </row>
    <row r="191" ht="18" customHeight="1">
      <c r="A191" s="16" t="n"/>
      <c r="B191" s="17" t="n"/>
      <c r="C191" s="17" t="n"/>
      <c r="D191" s="17" t="n"/>
      <c r="E191" s="18" t="n"/>
      <c r="F191" s="17" t="n"/>
      <c r="G191" s="17" t="n"/>
      <c r="H191" s="19" t="n">
        <v>100</v>
      </c>
      <c r="I191" s="20">
        <f>IF(OR(E191="",H191=""),"",E191*H191/100)</f>
        <v/>
      </c>
    </row>
    <row r="192" ht="18" customHeight="1">
      <c r="A192" s="16" t="n"/>
      <c r="B192" s="17" t="n"/>
      <c r="C192" s="17" t="n"/>
      <c r="D192" s="17" t="n"/>
      <c r="E192" s="18" t="n"/>
      <c r="F192" s="17" t="n"/>
      <c r="G192" s="17" t="n"/>
      <c r="H192" s="19" t="n">
        <v>100</v>
      </c>
      <c r="I192" s="20">
        <f>IF(OR(E192="",H192=""),"",E192*H192/100)</f>
        <v/>
      </c>
    </row>
    <row r="193" ht="18" customHeight="1">
      <c r="A193" s="16" t="n"/>
      <c r="B193" s="17" t="n"/>
      <c r="C193" s="17" t="n"/>
      <c r="D193" s="17" t="n"/>
      <c r="E193" s="18" t="n"/>
      <c r="F193" s="17" t="n"/>
      <c r="G193" s="17" t="n"/>
      <c r="H193" s="19" t="n">
        <v>100</v>
      </c>
      <c r="I193" s="20">
        <f>IF(OR(E193="",H193=""),"",E193*H193/100)</f>
        <v/>
      </c>
    </row>
    <row r="194" ht="18" customHeight="1">
      <c r="A194" s="16" t="n"/>
      <c r="B194" s="17" t="n"/>
      <c r="C194" s="17" t="n"/>
      <c r="D194" s="17" t="n"/>
      <c r="E194" s="18" t="n"/>
      <c r="F194" s="17" t="n"/>
      <c r="G194" s="17" t="n"/>
      <c r="H194" s="19" t="n">
        <v>100</v>
      </c>
      <c r="I194" s="20">
        <f>IF(OR(E194="",H194=""),"",E194*H194/100)</f>
        <v/>
      </c>
    </row>
    <row r="195" ht="18" customHeight="1">
      <c r="A195" s="16" t="n"/>
      <c r="B195" s="17" t="n"/>
      <c r="C195" s="17" t="n"/>
      <c r="D195" s="17" t="n"/>
      <c r="E195" s="18" t="n"/>
      <c r="F195" s="17" t="n"/>
      <c r="G195" s="17" t="n"/>
      <c r="H195" s="19" t="n">
        <v>100</v>
      </c>
      <c r="I195" s="20">
        <f>IF(OR(E195="",H195=""),"",E195*H195/100)</f>
        <v/>
      </c>
    </row>
    <row r="196" ht="18" customHeight="1">
      <c r="A196" s="16" t="n"/>
      <c r="B196" s="17" t="n"/>
      <c r="C196" s="17" t="n"/>
      <c r="D196" s="17" t="n"/>
      <c r="E196" s="18" t="n"/>
      <c r="F196" s="17" t="n"/>
      <c r="G196" s="17" t="n"/>
      <c r="H196" s="19" t="n">
        <v>100</v>
      </c>
      <c r="I196" s="20">
        <f>IF(OR(E196="",H196=""),"",E196*H196/100)</f>
        <v/>
      </c>
    </row>
    <row r="197" ht="18" customHeight="1">
      <c r="A197" s="16" t="n"/>
      <c r="B197" s="17" t="n"/>
      <c r="C197" s="17" t="n"/>
      <c r="D197" s="17" t="n"/>
      <c r="E197" s="18" t="n"/>
      <c r="F197" s="17" t="n"/>
      <c r="G197" s="17" t="n"/>
      <c r="H197" s="19" t="n">
        <v>100</v>
      </c>
      <c r="I197" s="20">
        <f>IF(OR(E197="",H197=""),"",E197*H197/100)</f>
        <v/>
      </c>
    </row>
    <row r="198" ht="18" customHeight="1">
      <c r="A198" s="16" t="n"/>
      <c r="B198" s="17" t="n"/>
      <c r="C198" s="17" t="n"/>
      <c r="D198" s="17" t="n"/>
      <c r="E198" s="18" t="n"/>
      <c r="F198" s="17" t="n"/>
      <c r="G198" s="17" t="n"/>
      <c r="H198" s="19" t="n">
        <v>100</v>
      </c>
      <c r="I198" s="20">
        <f>IF(OR(E198="",H198=""),"",E198*H198/100)</f>
        <v/>
      </c>
    </row>
    <row r="199" ht="18" customHeight="1">
      <c r="A199" s="16" t="n"/>
      <c r="B199" s="17" t="n"/>
      <c r="C199" s="17" t="n"/>
      <c r="D199" s="17" t="n"/>
      <c r="E199" s="18" t="n"/>
      <c r="F199" s="17" t="n"/>
      <c r="G199" s="17" t="n"/>
      <c r="H199" s="19" t="n">
        <v>100</v>
      </c>
      <c r="I199" s="20">
        <f>IF(OR(E199="",H199=""),"",E199*H199/100)</f>
        <v/>
      </c>
    </row>
    <row r="200" ht="18" customHeight="1">
      <c r="A200" s="16" t="n"/>
      <c r="B200" s="17" t="n"/>
      <c r="C200" s="17" t="n"/>
      <c r="D200" s="17" t="n"/>
      <c r="E200" s="18" t="n"/>
      <c r="F200" s="17" t="n"/>
      <c r="G200" s="17" t="n"/>
      <c r="H200" s="19" t="n">
        <v>100</v>
      </c>
      <c r="I200" s="20">
        <f>IF(OR(E200="",H200=""),"",E200*H200/100)</f>
        <v/>
      </c>
    </row>
    <row r="202">
      <c r="A202" s="3" t="inlineStr">
        <is>
          <t>OUTGROWING THIS?</t>
        </is>
      </c>
    </row>
    <row r="203" ht="36" customHeight="1">
      <c r="A203" s="4" t="inlineStr">
        <is>
          <t>Every expense gets categorized twice in this workflow — once when you log it, again if you change your mind. Ardent Seller tags each transaction to a Schedule C category as you record it, sums by category in real time, and exports a P&amp;L mapped to Schedule C in one click. The receipt PDF lives on the transaction record.</t>
        </is>
      </c>
    </row>
    <row r="204">
      <c r="A204" s="21" t="inlineStr">
        <is>
          <t>Run all of this automatically → Ardent Seller (free plan available, no credit card)</t>
        </is>
      </c>
    </row>
  </sheetData>
  <mergeCells count="9">
    <mergeCell ref="A2:I2"/>
    <mergeCell ref="A204:I204"/>
    <mergeCell ref="A202:I202"/>
    <mergeCell ref="D5:E5"/>
    <mergeCell ref="A5:B5"/>
    <mergeCell ref="A1:I1"/>
    <mergeCell ref="G5:H5"/>
    <mergeCell ref="A203:I203"/>
    <mergeCell ref="A4:I4"/>
  </mergeCells>
  <dataValidations count="1">
    <dataValidation sqref="F8:F200" showDropDown="0" showInputMessage="0" showErrorMessage="0" allowBlank="1" errorTitle="Invalid category" error="Pick a Schedule C category from the list." promptTitle="Schedule C category" prompt="Pick the IRS Schedule C category that best matches this expense." type="list">
      <formula1>='Categories Reference'!$A$5:$A$30</formula1>
    </dataValidation>
  </dataValidations>
  <hyperlinks>
    <hyperlink xmlns:r="http://schemas.openxmlformats.org/officeDocument/2006/relationships" ref="A204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3" customWidth="1" min="14" max="14"/>
  </cols>
  <sheetData>
    <row r="1" ht="22" customHeight="1">
      <c r="A1" s="10" t="inlineStr">
        <is>
          <t>Monthly Summary — spend per Schedule C category, by month</t>
        </is>
      </c>
    </row>
    <row r="2" ht="20" customHeight="1">
      <c r="A2" s="11" t="inlineStr">
        <is>
          <t>Driven by the Expense Log. Pick the year in cell B4; every total below recalculates. Use this tab for quarterly estimated-tax check-ins and to spot miscategorized line items.</t>
        </is>
      </c>
    </row>
    <row r="4">
      <c r="A4" s="22" t="inlineStr">
        <is>
          <t>Year:</t>
        </is>
      </c>
      <c r="B4" s="19">
        <f>YEAR(TODAY())</f>
        <v/>
      </c>
    </row>
    <row r="6" ht="22" customHeight="1">
      <c r="A6" s="23" t="inlineStr">
        <is>
          <t>Schedule C category</t>
        </is>
      </c>
      <c r="B6" s="24" t="inlineStr">
        <is>
          <t>Jan</t>
        </is>
      </c>
      <c r="C6" s="24" t="inlineStr">
        <is>
          <t>Feb</t>
        </is>
      </c>
      <c r="D6" s="24" t="inlineStr">
        <is>
          <t>Mar</t>
        </is>
      </c>
      <c r="E6" s="24" t="inlineStr">
        <is>
          <t>Apr</t>
        </is>
      </c>
      <c r="F6" s="24" t="inlineStr">
        <is>
          <t>May</t>
        </is>
      </c>
      <c r="G6" s="24" t="inlineStr">
        <is>
          <t>Jun</t>
        </is>
      </c>
      <c r="H6" s="24" t="inlineStr">
        <is>
          <t>Jul</t>
        </is>
      </c>
      <c r="I6" s="24" t="inlineStr">
        <is>
          <t>Aug</t>
        </is>
      </c>
      <c r="J6" s="24" t="inlineStr">
        <is>
          <t>Sep</t>
        </is>
      </c>
      <c r="K6" s="24" t="inlineStr">
        <is>
          <t>Oct</t>
        </is>
      </c>
      <c r="L6" s="24" t="inlineStr">
        <is>
          <t>Nov</t>
        </is>
      </c>
      <c r="M6" s="24" t="inlineStr">
        <is>
          <t>Dec</t>
        </is>
      </c>
      <c r="N6" s="24" t="inlineStr">
        <is>
          <t>YTD</t>
        </is>
      </c>
    </row>
    <row r="7" ht="18" customHeight="1">
      <c r="A7" s="25" t="inlineStr">
        <is>
          <t>Line 8 — Advertising</t>
        </is>
      </c>
      <c r="B7" s="26">
        <f>IFERROR(SUMPRODUCT((IFERROR(YEAR('Expense Log'!$A$8:$A$200),0)=$B$4)*(IFERROR(MONTH('Expense Log'!$A$8:$A$200),0)=1)*('Expense Log'!$F$8:$F$200=$A7)*IFERROR('Expense Log'!$I$8:$I$200,0)),0)</f>
        <v/>
      </c>
      <c r="C7" s="26">
        <f>IFERROR(SUMPRODUCT((IFERROR(YEAR('Expense Log'!$A$8:$A$200),0)=$B$4)*(IFERROR(MONTH('Expense Log'!$A$8:$A$200),0)=2)*('Expense Log'!$F$8:$F$200=$A7)*IFERROR('Expense Log'!$I$8:$I$200,0)),0)</f>
        <v/>
      </c>
      <c r="D7" s="26">
        <f>IFERROR(SUMPRODUCT((IFERROR(YEAR('Expense Log'!$A$8:$A$200),0)=$B$4)*(IFERROR(MONTH('Expense Log'!$A$8:$A$200),0)=3)*('Expense Log'!$F$8:$F$200=$A7)*IFERROR('Expense Log'!$I$8:$I$200,0)),0)</f>
        <v/>
      </c>
      <c r="E7" s="26">
        <f>IFERROR(SUMPRODUCT((IFERROR(YEAR('Expense Log'!$A$8:$A$200),0)=$B$4)*(IFERROR(MONTH('Expense Log'!$A$8:$A$200),0)=4)*('Expense Log'!$F$8:$F$200=$A7)*IFERROR('Expense Log'!$I$8:$I$200,0)),0)</f>
        <v/>
      </c>
      <c r="F7" s="26">
        <f>IFERROR(SUMPRODUCT((IFERROR(YEAR('Expense Log'!$A$8:$A$200),0)=$B$4)*(IFERROR(MONTH('Expense Log'!$A$8:$A$200),0)=5)*('Expense Log'!$F$8:$F$200=$A7)*IFERROR('Expense Log'!$I$8:$I$200,0)),0)</f>
        <v/>
      </c>
      <c r="G7" s="26">
        <f>IFERROR(SUMPRODUCT((IFERROR(YEAR('Expense Log'!$A$8:$A$200),0)=$B$4)*(IFERROR(MONTH('Expense Log'!$A$8:$A$200),0)=6)*('Expense Log'!$F$8:$F$200=$A7)*IFERROR('Expense Log'!$I$8:$I$200,0)),0)</f>
        <v/>
      </c>
      <c r="H7" s="26">
        <f>IFERROR(SUMPRODUCT((IFERROR(YEAR('Expense Log'!$A$8:$A$200),0)=$B$4)*(IFERROR(MONTH('Expense Log'!$A$8:$A$200),0)=7)*('Expense Log'!$F$8:$F$200=$A7)*IFERROR('Expense Log'!$I$8:$I$200,0)),0)</f>
        <v/>
      </c>
      <c r="I7" s="26">
        <f>IFERROR(SUMPRODUCT((IFERROR(YEAR('Expense Log'!$A$8:$A$200),0)=$B$4)*(IFERROR(MONTH('Expense Log'!$A$8:$A$200),0)=8)*('Expense Log'!$F$8:$F$200=$A7)*IFERROR('Expense Log'!$I$8:$I$200,0)),0)</f>
        <v/>
      </c>
      <c r="J7" s="26">
        <f>IFERROR(SUMPRODUCT((IFERROR(YEAR('Expense Log'!$A$8:$A$200),0)=$B$4)*(IFERROR(MONTH('Expense Log'!$A$8:$A$200),0)=9)*('Expense Log'!$F$8:$F$200=$A7)*IFERROR('Expense Log'!$I$8:$I$200,0)),0)</f>
        <v/>
      </c>
      <c r="K7" s="26">
        <f>IFERROR(SUMPRODUCT((IFERROR(YEAR('Expense Log'!$A$8:$A$200),0)=$B$4)*(IFERROR(MONTH('Expense Log'!$A$8:$A$200),0)=10)*('Expense Log'!$F$8:$F$200=$A7)*IFERROR('Expense Log'!$I$8:$I$200,0)),0)</f>
        <v/>
      </c>
      <c r="L7" s="26">
        <f>IFERROR(SUMPRODUCT((IFERROR(YEAR('Expense Log'!$A$8:$A$200),0)=$B$4)*(IFERROR(MONTH('Expense Log'!$A$8:$A$200),0)=11)*('Expense Log'!$F$8:$F$200=$A7)*IFERROR('Expense Log'!$I$8:$I$200,0)),0)</f>
        <v/>
      </c>
      <c r="M7" s="26">
        <f>IFERROR(SUMPRODUCT((IFERROR(YEAR('Expense Log'!$A$8:$A$200),0)=$B$4)*(IFERROR(MONTH('Expense Log'!$A$8:$A$200),0)=12)*('Expense Log'!$F$8:$F$200=$A7)*IFERROR('Expense Log'!$I$8:$I$200,0)),0)</f>
        <v/>
      </c>
      <c r="N7" s="27">
        <f>SUM(B7:M7)</f>
        <v/>
      </c>
    </row>
    <row r="8" ht="18" customHeight="1">
      <c r="A8" s="25" t="inlineStr">
        <is>
          <t>Line 9 — Car and truck</t>
        </is>
      </c>
      <c r="B8" s="26">
        <f>IFERROR(SUMPRODUCT((IFERROR(YEAR('Expense Log'!$A$8:$A$200),0)=$B$4)*(IFERROR(MONTH('Expense Log'!$A$8:$A$200),0)=1)*('Expense Log'!$F$8:$F$200=$A8)*IFERROR('Expense Log'!$I$8:$I$200,0)),0)</f>
        <v/>
      </c>
      <c r="C8" s="26">
        <f>IFERROR(SUMPRODUCT((IFERROR(YEAR('Expense Log'!$A$8:$A$200),0)=$B$4)*(IFERROR(MONTH('Expense Log'!$A$8:$A$200),0)=2)*('Expense Log'!$F$8:$F$200=$A8)*IFERROR('Expense Log'!$I$8:$I$200,0)),0)</f>
        <v/>
      </c>
      <c r="D8" s="26">
        <f>IFERROR(SUMPRODUCT((IFERROR(YEAR('Expense Log'!$A$8:$A$200),0)=$B$4)*(IFERROR(MONTH('Expense Log'!$A$8:$A$200),0)=3)*('Expense Log'!$F$8:$F$200=$A8)*IFERROR('Expense Log'!$I$8:$I$200,0)),0)</f>
        <v/>
      </c>
      <c r="E8" s="26">
        <f>IFERROR(SUMPRODUCT((IFERROR(YEAR('Expense Log'!$A$8:$A$200),0)=$B$4)*(IFERROR(MONTH('Expense Log'!$A$8:$A$200),0)=4)*('Expense Log'!$F$8:$F$200=$A8)*IFERROR('Expense Log'!$I$8:$I$200,0)),0)</f>
        <v/>
      </c>
      <c r="F8" s="26">
        <f>IFERROR(SUMPRODUCT((IFERROR(YEAR('Expense Log'!$A$8:$A$200),0)=$B$4)*(IFERROR(MONTH('Expense Log'!$A$8:$A$200),0)=5)*('Expense Log'!$F$8:$F$200=$A8)*IFERROR('Expense Log'!$I$8:$I$200,0)),0)</f>
        <v/>
      </c>
      <c r="G8" s="26">
        <f>IFERROR(SUMPRODUCT((IFERROR(YEAR('Expense Log'!$A$8:$A$200),0)=$B$4)*(IFERROR(MONTH('Expense Log'!$A$8:$A$200),0)=6)*('Expense Log'!$F$8:$F$200=$A8)*IFERROR('Expense Log'!$I$8:$I$200,0)),0)</f>
        <v/>
      </c>
      <c r="H8" s="26">
        <f>IFERROR(SUMPRODUCT((IFERROR(YEAR('Expense Log'!$A$8:$A$200),0)=$B$4)*(IFERROR(MONTH('Expense Log'!$A$8:$A$200),0)=7)*('Expense Log'!$F$8:$F$200=$A8)*IFERROR('Expense Log'!$I$8:$I$200,0)),0)</f>
        <v/>
      </c>
      <c r="I8" s="26">
        <f>IFERROR(SUMPRODUCT((IFERROR(YEAR('Expense Log'!$A$8:$A$200),0)=$B$4)*(IFERROR(MONTH('Expense Log'!$A$8:$A$200),0)=8)*('Expense Log'!$F$8:$F$200=$A8)*IFERROR('Expense Log'!$I$8:$I$200,0)),0)</f>
        <v/>
      </c>
      <c r="J8" s="26">
        <f>IFERROR(SUMPRODUCT((IFERROR(YEAR('Expense Log'!$A$8:$A$200),0)=$B$4)*(IFERROR(MONTH('Expense Log'!$A$8:$A$200),0)=9)*('Expense Log'!$F$8:$F$200=$A8)*IFERROR('Expense Log'!$I$8:$I$200,0)),0)</f>
        <v/>
      </c>
      <c r="K8" s="26">
        <f>IFERROR(SUMPRODUCT((IFERROR(YEAR('Expense Log'!$A$8:$A$200),0)=$B$4)*(IFERROR(MONTH('Expense Log'!$A$8:$A$200),0)=10)*('Expense Log'!$F$8:$F$200=$A8)*IFERROR('Expense Log'!$I$8:$I$200,0)),0)</f>
        <v/>
      </c>
      <c r="L8" s="26">
        <f>IFERROR(SUMPRODUCT((IFERROR(YEAR('Expense Log'!$A$8:$A$200),0)=$B$4)*(IFERROR(MONTH('Expense Log'!$A$8:$A$200),0)=11)*('Expense Log'!$F$8:$F$200=$A8)*IFERROR('Expense Log'!$I$8:$I$200,0)),0)</f>
        <v/>
      </c>
      <c r="M8" s="26">
        <f>IFERROR(SUMPRODUCT((IFERROR(YEAR('Expense Log'!$A$8:$A$200),0)=$B$4)*(IFERROR(MONTH('Expense Log'!$A$8:$A$200),0)=12)*('Expense Log'!$F$8:$F$200=$A8)*IFERROR('Expense Log'!$I$8:$I$200,0)),0)</f>
        <v/>
      </c>
      <c r="N8" s="27">
        <f>SUM(B8:M8)</f>
        <v/>
      </c>
    </row>
    <row r="9" ht="18" customHeight="1">
      <c r="A9" s="25" t="inlineStr">
        <is>
          <t>Line 10 — Commissions and fees</t>
        </is>
      </c>
      <c r="B9" s="26">
        <f>IFERROR(SUMPRODUCT((IFERROR(YEAR('Expense Log'!$A$8:$A$200),0)=$B$4)*(IFERROR(MONTH('Expense Log'!$A$8:$A$200),0)=1)*('Expense Log'!$F$8:$F$200=$A9)*IFERROR('Expense Log'!$I$8:$I$200,0)),0)</f>
        <v/>
      </c>
      <c r="C9" s="26">
        <f>IFERROR(SUMPRODUCT((IFERROR(YEAR('Expense Log'!$A$8:$A$200),0)=$B$4)*(IFERROR(MONTH('Expense Log'!$A$8:$A$200),0)=2)*('Expense Log'!$F$8:$F$200=$A9)*IFERROR('Expense Log'!$I$8:$I$200,0)),0)</f>
        <v/>
      </c>
      <c r="D9" s="26">
        <f>IFERROR(SUMPRODUCT((IFERROR(YEAR('Expense Log'!$A$8:$A$200),0)=$B$4)*(IFERROR(MONTH('Expense Log'!$A$8:$A$200),0)=3)*('Expense Log'!$F$8:$F$200=$A9)*IFERROR('Expense Log'!$I$8:$I$200,0)),0)</f>
        <v/>
      </c>
      <c r="E9" s="26">
        <f>IFERROR(SUMPRODUCT((IFERROR(YEAR('Expense Log'!$A$8:$A$200),0)=$B$4)*(IFERROR(MONTH('Expense Log'!$A$8:$A$200),0)=4)*('Expense Log'!$F$8:$F$200=$A9)*IFERROR('Expense Log'!$I$8:$I$200,0)),0)</f>
        <v/>
      </c>
      <c r="F9" s="26">
        <f>IFERROR(SUMPRODUCT((IFERROR(YEAR('Expense Log'!$A$8:$A$200),0)=$B$4)*(IFERROR(MONTH('Expense Log'!$A$8:$A$200),0)=5)*('Expense Log'!$F$8:$F$200=$A9)*IFERROR('Expense Log'!$I$8:$I$200,0)),0)</f>
        <v/>
      </c>
      <c r="G9" s="26">
        <f>IFERROR(SUMPRODUCT((IFERROR(YEAR('Expense Log'!$A$8:$A$200),0)=$B$4)*(IFERROR(MONTH('Expense Log'!$A$8:$A$200),0)=6)*('Expense Log'!$F$8:$F$200=$A9)*IFERROR('Expense Log'!$I$8:$I$200,0)),0)</f>
        <v/>
      </c>
      <c r="H9" s="26">
        <f>IFERROR(SUMPRODUCT((IFERROR(YEAR('Expense Log'!$A$8:$A$200),0)=$B$4)*(IFERROR(MONTH('Expense Log'!$A$8:$A$200),0)=7)*('Expense Log'!$F$8:$F$200=$A9)*IFERROR('Expense Log'!$I$8:$I$200,0)),0)</f>
        <v/>
      </c>
      <c r="I9" s="26">
        <f>IFERROR(SUMPRODUCT((IFERROR(YEAR('Expense Log'!$A$8:$A$200),0)=$B$4)*(IFERROR(MONTH('Expense Log'!$A$8:$A$200),0)=8)*('Expense Log'!$F$8:$F$200=$A9)*IFERROR('Expense Log'!$I$8:$I$200,0)),0)</f>
        <v/>
      </c>
      <c r="J9" s="26">
        <f>IFERROR(SUMPRODUCT((IFERROR(YEAR('Expense Log'!$A$8:$A$200),0)=$B$4)*(IFERROR(MONTH('Expense Log'!$A$8:$A$200),0)=9)*('Expense Log'!$F$8:$F$200=$A9)*IFERROR('Expense Log'!$I$8:$I$200,0)),0)</f>
        <v/>
      </c>
      <c r="K9" s="26">
        <f>IFERROR(SUMPRODUCT((IFERROR(YEAR('Expense Log'!$A$8:$A$200),0)=$B$4)*(IFERROR(MONTH('Expense Log'!$A$8:$A$200),0)=10)*('Expense Log'!$F$8:$F$200=$A9)*IFERROR('Expense Log'!$I$8:$I$200,0)),0)</f>
        <v/>
      </c>
      <c r="L9" s="26">
        <f>IFERROR(SUMPRODUCT((IFERROR(YEAR('Expense Log'!$A$8:$A$200),0)=$B$4)*(IFERROR(MONTH('Expense Log'!$A$8:$A$200),0)=11)*('Expense Log'!$F$8:$F$200=$A9)*IFERROR('Expense Log'!$I$8:$I$200,0)),0)</f>
        <v/>
      </c>
      <c r="M9" s="26">
        <f>IFERROR(SUMPRODUCT((IFERROR(YEAR('Expense Log'!$A$8:$A$200),0)=$B$4)*(IFERROR(MONTH('Expense Log'!$A$8:$A$200),0)=12)*('Expense Log'!$F$8:$F$200=$A9)*IFERROR('Expense Log'!$I$8:$I$200,0)),0)</f>
        <v/>
      </c>
      <c r="N9" s="27">
        <f>SUM(B9:M9)</f>
        <v/>
      </c>
    </row>
    <row r="10" ht="18" customHeight="1">
      <c r="A10" s="25" t="inlineStr">
        <is>
          <t>Line 11 — Contract labor</t>
        </is>
      </c>
      <c r="B10" s="26">
        <f>IFERROR(SUMPRODUCT((IFERROR(YEAR('Expense Log'!$A$8:$A$200),0)=$B$4)*(IFERROR(MONTH('Expense Log'!$A$8:$A$200),0)=1)*('Expense Log'!$F$8:$F$200=$A10)*IFERROR('Expense Log'!$I$8:$I$200,0)),0)</f>
        <v/>
      </c>
      <c r="C10" s="26">
        <f>IFERROR(SUMPRODUCT((IFERROR(YEAR('Expense Log'!$A$8:$A$200),0)=$B$4)*(IFERROR(MONTH('Expense Log'!$A$8:$A$200),0)=2)*('Expense Log'!$F$8:$F$200=$A10)*IFERROR('Expense Log'!$I$8:$I$200,0)),0)</f>
        <v/>
      </c>
      <c r="D10" s="26">
        <f>IFERROR(SUMPRODUCT((IFERROR(YEAR('Expense Log'!$A$8:$A$200),0)=$B$4)*(IFERROR(MONTH('Expense Log'!$A$8:$A$200),0)=3)*('Expense Log'!$F$8:$F$200=$A10)*IFERROR('Expense Log'!$I$8:$I$200,0)),0)</f>
        <v/>
      </c>
      <c r="E10" s="26">
        <f>IFERROR(SUMPRODUCT((IFERROR(YEAR('Expense Log'!$A$8:$A$200),0)=$B$4)*(IFERROR(MONTH('Expense Log'!$A$8:$A$200),0)=4)*('Expense Log'!$F$8:$F$200=$A10)*IFERROR('Expense Log'!$I$8:$I$200,0)),0)</f>
        <v/>
      </c>
      <c r="F10" s="26">
        <f>IFERROR(SUMPRODUCT((IFERROR(YEAR('Expense Log'!$A$8:$A$200),0)=$B$4)*(IFERROR(MONTH('Expense Log'!$A$8:$A$200),0)=5)*('Expense Log'!$F$8:$F$200=$A10)*IFERROR('Expense Log'!$I$8:$I$200,0)),0)</f>
        <v/>
      </c>
      <c r="G10" s="26">
        <f>IFERROR(SUMPRODUCT((IFERROR(YEAR('Expense Log'!$A$8:$A$200),0)=$B$4)*(IFERROR(MONTH('Expense Log'!$A$8:$A$200),0)=6)*('Expense Log'!$F$8:$F$200=$A10)*IFERROR('Expense Log'!$I$8:$I$200,0)),0)</f>
        <v/>
      </c>
      <c r="H10" s="26">
        <f>IFERROR(SUMPRODUCT((IFERROR(YEAR('Expense Log'!$A$8:$A$200),0)=$B$4)*(IFERROR(MONTH('Expense Log'!$A$8:$A$200),0)=7)*('Expense Log'!$F$8:$F$200=$A10)*IFERROR('Expense Log'!$I$8:$I$200,0)),0)</f>
        <v/>
      </c>
      <c r="I10" s="26">
        <f>IFERROR(SUMPRODUCT((IFERROR(YEAR('Expense Log'!$A$8:$A$200),0)=$B$4)*(IFERROR(MONTH('Expense Log'!$A$8:$A$200),0)=8)*('Expense Log'!$F$8:$F$200=$A10)*IFERROR('Expense Log'!$I$8:$I$200,0)),0)</f>
        <v/>
      </c>
      <c r="J10" s="26">
        <f>IFERROR(SUMPRODUCT((IFERROR(YEAR('Expense Log'!$A$8:$A$200),0)=$B$4)*(IFERROR(MONTH('Expense Log'!$A$8:$A$200),0)=9)*('Expense Log'!$F$8:$F$200=$A10)*IFERROR('Expense Log'!$I$8:$I$200,0)),0)</f>
        <v/>
      </c>
      <c r="K10" s="26">
        <f>IFERROR(SUMPRODUCT((IFERROR(YEAR('Expense Log'!$A$8:$A$200),0)=$B$4)*(IFERROR(MONTH('Expense Log'!$A$8:$A$200),0)=10)*('Expense Log'!$F$8:$F$200=$A10)*IFERROR('Expense Log'!$I$8:$I$200,0)),0)</f>
        <v/>
      </c>
      <c r="L10" s="26">
        <f>IFERROR(SUMPRODUCT((IFERROR(YEAR('Expense Log'!$A$8:$A$200),0)=$B$4)*(IFERROR(MONTH('Expense Log'!$A$8:$A$200),0)=11)*('Expense Log'!$F$8:$F$200=$A10)*IFERROR('Expense Log'!$I$8:$I$200,0)),0)</f>
        <v/>
      </c>
      <c r="M10" s="26">
        <f>IFERROR(SUMPRODUCT((IFERROR(YEAR('Expense Log'!$A$8:$A$200),0)=$B$4)*(IFERROR(MONTH('Expense Log'!$A$8:$A$200),0)=12)*('Expense Log'!$F$8:$F$200=$A10)*IFERROR('Expense Log'!$I$8:$I$200,0)),0)</f>
        <v/>
      </c>
      <c r="N10" s="27">
        <f>SUM(B10:M10)</f>
        <v/>
      </c>
    </row>
    <row r="11" ht="18" customHeight="1">
      <c r="A11" s="25" t="inlineStr">
        <is>
          <t>Line 13 — Depreciation</t>
        </is>
      </c>
      <c r="B11" s="26">
        <f>IFERROR(SUMPRODUCT((IFERROR(YEAR('Expense Log'!$A$8:$A$200),0)=$B$4)*(IFERROR(MONTH('Expense Log'!$A$8:$A$200),0)=1)*('Expense Log'!$F$8:$F$200=$A11)*IFERROR('Expense Log'!$I$8:$I$200,0)),0)</f>
        <v/>
      </c>
      <c r="C11" s="26">
        <f>IFERROR(SUMPRODUCT((IFERROR(YEAR('Expense Log'!$A$8:$A$200),0)=$B$4)*(IFERROR(MONTH('Expense Log'!$A$8:$A$200),0)=2)*('Expense Log'!$F$8:$F$200=$A11)*IFERROR('Expense Log'!$I$8:$I$200,0)),0)</f>
        <v/>
      </c>
      <c r="D11" s="26">
        <f>IFERROR(SUMPRODUCT((IFERROR(YEAR('Expense Log'!$A$8:$A$200),0)=$B$4)*(IFERROR(MONTH('Expense Log'!$A$8:$A$200),0)=3)*('Expense Log'!$F$8:$F$200=$A11)*IFERROR('Expense Log'!$I$8:$I$200,0)),0)</f>
        <v/>
      </c>
      <c r="E11" s="26">
        <f>IFERROR(SUMPRODUCT((IFERROR(YEAR('Expense Log'!$A$8:$A$200),0)=$B$4)*(IFERROR(MONTH('Expense Log'!$A$8:$A$200),0)=4)*('Expense Log'!$F$8:$F$200=$A11)*IFERROR('Expense Log'!$I$8:$I$200,0)),0)</f>
        <v/>
      </c>
      <c r="F11" s="26">
        <f>IFERROR(SUMPRODUCT((IFERROR(YEAR('Expense Log'!$A$8:$A$200),0)=$B$4)*(IFERROR(MONTH('Expense Log'!$A$8:$A$200),0)=5)*('Expense Log'!$F$8:$F$200=$A11)*IFERROR('Expense Log'!$I$8:$I$200,0)),0)</f>
        <v/>
      </c>
      <c r="G11" s="26">
        <f>IFERROR(SUMPRODUCT((IFERROR(YEAR('Expense Log'!$A$8:$A$200),0)=$B$4)*(IFERROR(MONTH('Expense Log'!$A$8:$A$200),0)=6)*('Expense Log'!$F$8:$F$200=$A11)*IFERROR('Expense Log'!$I$8:$I$200,0)),0)</f>
        <v/>
      </c>
      <c r="H11" s="26">
        <f>IFERROR(SUMPRODUCT((IFERROR(YEAR('Expense Log'!$A$8:$A$200),0)=$B$4)*(IFERROR(MONTH('Expense Log'!$A$8:$A$200),0)=7)*('Expense Log'!$F$8:$F$200=$A11)*IFERROR('Expense Log'!$I$8:$I$200,0)),0)</f>
        <v/>
      </c>
      <c r="I11" s="26">
        <f>IFERROR(SUMPRODUCT((IFERROR(YEAR('Expense Log'!$A$8:$A$200),0)=$B$4)*(IFERROR(MONTH('Expense Log'!$A$8:$A$200),0)=8)*('Expense Log'!$F$8:$F$200=$A11)*IFERROR('Expense Log'!$I$8:$I$200,0)),0)</f>
        <v/>
      </c>
      <c r="J11" s="26">
        <f>IFERROR(SUMPRODUCT((IFERROR(YEAR('Expense Log'!$A$8:$A$200),0)=$B$4)*(IFERROR(MONTH('Expense Log'!$A$8:$A$200),0)=9)*('Expense Log'!$F$8:$F$200=$A11)*IFERROR('Expense Log'!$I$8:$I$200,0)),0)</f>
        <v/>
      </c>
      <c r="K11" s="26">
        <f>IFERROR(SUMPRODUCT((IFERROR(YEAR('Expense Log'!$A$8:$A$200),0)=$B$4)*(IFERROR(MONTH('Expense Log'!$A$8:$A$200),0)=10)*('Expense Log'!$F$8:$F$200=$A11)*IFERROR('Expense Log'!$I$8:$I$200,0)),0)</f>
        <v/>
      </c>
      <c r="L11" s="26">
        <f>IFERROR(SUMPRODUCT((IFERROR(YEAR('Expense Log'!$A$8:$A$200),0)=$B$4)*(IFERROR(MONTH('Expense Log'!$A$8:$A$200),0)=11)*('Expense Log'!$F$8:$F$200=$A11)*IFERROR('Expense Log'!$I$8:$I$200,0)),0)</f>
        <v/>
      </c>
      <c r="M11" s="26">
        <f>IFERROR(SUMPRODUCT((IFERROR(YEAR('Expense Log'!$A$8:$A$200),0)=$B$4)*(IFERROR(MONTH('Expense Log'!$A$8:$A$200),0)=12)*('Expense Log'!$F$8:$F$200=$A11)*IFERROR('Expense Log'!$I$8:$I$200,0)),0)</f>
        <v/>
      </c>
      <c r="N11" s="27">
        <f>SUM(B11:M11)</f>
        <v/>
      </c>
    </row>
    <row r="12" ht="18" customHeight="1">
      <c r="A12" s="25" t="inlineStr">
        <is>
          <t>Line 15 — Insurance (other than health)</t>
        </is>
      </c>
      <c r="B12" s="26">
        <f>IFERROR(SUMPRODUCT((IFERROR(YEAR('Expense Log'!$A$8:$A$200),0)=$B$4)*(IFERROR(MONTH('Expense Log'!$A$8:$A$200),0)=1)*('Expense Log'!$F$8:$F$200=$A12)*IFERROR('Expense Log'!$I$8:$I$200,0)),0)</f>
        <v/>
      </c>
      <c r="C12" s="26">
        <f>IFERROR(SUMPRODUCT((IFERROR(YEAR('Expense Log'!$A$8:$A$200),0)=$B$4)*(IFERROR(MONTH('Expense Log'!$A$8:$A$200),0)=2)*('Expense Log'!$F$8:$F$200=$A12)*IFERROR('Expense Log'!$I$8:$I$200,0)),0)</f>
        <v/>
      </c>
      <c r="D12" s="26">
        <f>IFERROR(SUMPRODUCT((IFERROR(YEAR('Expense Log'!$A$8:$A$200),0)=$B$4)*(IFERROR(MONTH('Expense Log'!$A$8:$A$200),0)=3)*('Expense Log'!$F$8:$F$200=$A12)*IFERROR('Expense Log'!$I$8:$I$200,0)),0)</f>
        <v/>
      </c>
      <c r="E12" s="26">
        <f>IFERROR(SUMPRODUCT((IFERROR(YEAR('Expense Log'!$A$8:$A$200),0)=$B$4)*(IFERROR(MONTH('Expense Log'!$A$8:$A$200),0)=4)*('Expense Log'!$F$8:$F$200=$A12)*IFERROR('Expense Log'!$I$8:$I$200,0)),0)</f>
        <v/>
      </c>
      <c r="F12" s="26">
        <f>IFERROR(SUMPRODUCT((IFERROR(YEAR('Expense Log'!$A$8:$A$200),0)=$B$4)*(IFERROR(MONTH('Expense Log'!$A$8:$A$200),0)=5)*('Expense Log'!$F$8:$F$200=$A12)*IFERROR('Expense Log'!$I$8:$I$200,0)),0)</f>
        <v/>
      </c>
      <c r="G12" s="26">
        <f>IFERROR(SUMPRODUCT((IFERROR(YEAR('Expense Log'!$A$8:$A$200),0)=$B$4)*(IFERROR(MONTH('Expense Log'!$A$8:$A$200),0)=6)*('Expense Log'!$F$8:$F$200=$A12)*IFERROR('Expense Log'!$I$8:$I$200,0)),0)</f>
        <v/>
      </c>
      <c r="H12" s="26">
        <f>IFERROR(SUMPRODUCT((IFERROR(YEAR('Expense Log'!$A$8:$A$200),0)=$B$4)*(IFERROR(MONTH('Expense Log'!$A$8:$A$200),0)=7)*('Expense Log'!$F$8:$F$200=$A12)*IFERROR('Expense Log'!$I$8:$I$200,0)),0)</f>
        <v/>
      </c>
      <c r="I12" s="26">
        <f>IFERROR(SUMPRODUCT((IFERROR(YEAR('Expense Log'!$A$8:$A$200),0)=$B$4)*(IFERROR(MONTH('Expense Log'!$A$8:$A$200),0)=8)*('Expense Log'!$F$8:$F$200=$A12)*IFERROR('Expense Log'!$I$8:$I$200,0)),0)</f>
        <v/>
      </c>
      <c r="J12" s="26">
        <f>IFERROR(SUMPRODUCT((IFERROR(YEAR('Expense Log'!$A$8:$A$200),0)=$B$4)*(IFERROR(MONTH('Expense Log'!$A$8:$A$200),0)=9)*('Expense Log'!$F$8:$F$200=$A12)*IFERROR('Expense Log'!$I$8:$I$200,0)),0)</f>
        <v/>
      </c>
      <c r="K12" s="26">
        <f>IFERROR(SUMPRODUCT((IFERROR(YEAR('Expense Log'!$A$8:$A$200),0)=$B$4)*(IFERROR(MONTH('Expense Log'!$A$8:$A$200),0)=10)*('Expense Log'!$F$8:$F$200=$A12)*IFERROR('Expense Log'!$I$8:$I$200,0)),0)</f>
        <v/>
      </c>
      <c r="L12" s="26">
        <f>IFERROR(SUMPRODUCT((IFERROR(YEAR('Expense Log'!$A$8:$A$200),0)=$B$4)*(IFERROR(MONTH('Expense Log'!$A$8:$A$200),0)=11)*('Expense Log'!$F$8:$F$200=$A12)*IFERROR('Expense Log'!$I$8:$I$200,0)),0)</f>
        <v/>
      </c>
      <c r="M12" s="26">
        <f>IFERROR(SUMPRODUCT((IFERROR(YEAR('Expense Log'!$A$8:$A$200),0)=$B$4)*(IFERROR(MONTH('Expense Log'!$A$8:$A$200),0)=12)*('Expense Log'!$F$8:$F$200=$A12)*IFERROR('Expense Log'!$I$8:$I$200,0)),0)</f>
        <v/>
      </c>
      <c r="N12" s="27">
        <f>SUM(B12:M12)</f>
        <v/>
      </c>
    </row>
    <row r="13" ht="18" customHeight="1">
      <c r="A13" s="25" t="inlineStr">
        <is>
          <t>Line 16b — Interest (other)</t>
        </is>
      </c>
      <c r="B13" s="26">
        <f>IFERROR(SUMPRODUCT((IFERROR(YEAR('Expense Log'!$A$8:$A$200),0)=$B$4)*(IFERROR(MONTH('Expense Log'!$A$8:$A$200),0)=1)*('Expense Log'!$F$8:$F$200=$A13)*IFERROR('Expense Log'!$I$8:$I$200,0)),0)</f>
        <v/>
      </c>
      <c r="C13" s="26">
        <f>IFERROR(SUMPRODUCT((IFERROR(YEAR('Expense Log'!$A$8:$A$200),0)=$B$4)*(IFERROR(MONTH('Expense Log'!$A$8:$A$200),0)=2)*('Expense Log'!$F$8:$F$200=$A13)*IFERROR('Expense Log'!$I$8:$I$200,0)),0)</f>
        <v/>
      </c>
      <c r="D13" s="26">
        <f>IFERROR(SUMPRODUCT((IFERROR(YEAR('Expense Log'!$A$8:$A$200),0)=$B$4)*(IFERROR(MONTH('Expense Log'!$A$8:$A$200),0)=3)*('Expense Log'!$F$8:$F$200=$A13)*IFERROR('Expense Log'!$I$8:$I$200,0)),0)</f>
        <v/>
      </c>
      <c r="E13" s="26">
        <f>IFERROR(SUMPRODUCT((IFERROR(YEAR('Expense Log'!$A$8:$A$200),0)=$B$4)*(IFERROR(MONTH('Expense Log'!$A$8:$A$200),0)=4)*('Expense Log'!$F$8:$F$200=$A13)*IFERROR('Expense Log'!$I$8:$I$200,0)),0)</f>
        <v/>
      </c>
      <c r="F13" s="26">
        <f>IFERROR(SUMPRODUCT((IFERROR(YEAR('Expense Log'!$A$8:$A$200),0)=$B$4)*(IFERROR(MONTH('Expense Log'!$A$8:$A$200),0)=5)*('Expense Log'!$F$8:$F$200=$A13)*IFERROR('Expense Log'!$I$8:$I$200,0)),0)</f>
        <v/>
      </c>
      <c r="G13" s="26">
        <f>IFERROR(SUMPRODUCT((IFERROR(YEAR('Expense Log'!$A$8:$A$200),0)=$B$4)*(IFERROR(MONTH('Expense Log'!$A$8:$A$200),0)=6)*('Expense Log'!$F$8:$F$200=$A13)*IFERROR('Expense Log'!$I$8:$I$200,0)),0)</f>
        <v/>
      </c>
      <c r="H13" s="26">
        <f>IFERROR(SUMPRODUCT((IFERROR(YEAR('Expense Log'!$A$8:$A$200),0)=$B$4)*(IFERROR(MONTH('Expense Log'!$A$8:$A$200),0)=7)*('Expense Log'!$F$8:$F$200=$A13)*IFERROR('Expense Log'!$I$8:$I$200,0)),0)</f>
        <v/>
      </c>
      <c r="I13" s="26">
        <f>IFERROR(SUMPRODUCT((IFERROR(YEAR('Expense Log'!$A$8:$A$200),0)=$B$4)*(IFERROR(MONTH('Expense Log'!$A$8:$A$200),0)=8)*('Expense Log'!$F$8:$F$200=$A13)*IFERROR('Expense Log'!$I$8:$I$200,0)),0)</f>
        <v/>
      </c>
      <c r="J13" s="26">
        <f>IFERROR(SUMPRODUCT((IFERROR(YEAR('Expense Log'!$A$8:$A$200),0)=$B$4)*(IFERROR(MONTH('Expense Log'!$A$8:$A$200),0)=9)*('Expense Log'!$F$8:$F$200=$A13)*IFERROR('Expense Log'!$I$8:$I$200,0)),0)</f>
        <v/>
      </c>
      <c r="K13" s="26">
        <f>IFERROR(SUMPRODUCT((IFERROR(YEAR('Expense Log'!$A$8:$A$200),0)=$B$4)*(IFERROR(MONTH('Expense Log'!$A$8:$A$200),0)=10)*('Expense Log'!$F$8:$F$200=$A13)*IFERROR('Expense Log'!$I$8:$I$200,0)),0)</f>
        <v/>
      </c>
      <c r="L13" s="26">
        <f>IFERROR(SUMPRODUCT((IFERROR(YEAR('Expense Log'!$A$8:$A$200),0)=$B$4)*(IFERROR(MONTH('Expense Log'!$A$8:$A$200),0)=11)*('Expense Log'!$F$8:$F$200=$A13)*IFERROR('Expense Log'!$I$8:$I$200,0)),0)</f>
        <v/>
      </c>
      <c r="M13" s="26">
        <f>IFERROR(SUMPRODUCT((IFERROR(YEAR('Expense Log'!$A$8:$A$200),0)=$B$4)*(IFERROR(MONTH('Expense Log'!$A$8:$A$200),0)=12)*('Expense Log'!$F$8:$F$200=$A13)*IFERROR('Expense Log'!$I$8:$I$200,0)),0)</f>
        <v/>
      </c>
      <c r="N13" s="27">
        <f>SUM(B13:M13)</f>
        <v/>
      </c>
    </row>
    <row r="14" ht="18" customHeight="1">
      <c r="A14" s="25" t="inlineStr">
        <is>
          <t>Line 17 — Legal and professional</t>
        </is>
      </c>
      <c r="B14" s="26">
        <f>IFERROR(SUMPRODUCT((IFERROR(YEAR('Expense Log'!$A$8:$A$200),0)=$B$4)*(IFERROR(MONTH('Expense Log'!$A$8:$A$200),0)=1)*('Expense Log'!$F$8:$F$200=$A14)*IFERROR('Expense Log'!$I$8:$I$200,0)),0)</f>
        <v/>
      </c>
      <c r="C14" s="26">
        <f>IFERROR(SUMPRODUCT((IFERROR(YEAR('Expense Log'!$A$8:$A$200),0)=$B$4)*(IFERROR(MONTH('Expense Log'!$A$8:$A$200),0)=2)*('Expense Log'!$F$8:$F$200=$A14)*IFERROR('Expense Log'!$I$8:$I$200,0)),0)</f>
        <v/>
      </c>
      <c r="D14" s="26">
        <f>IFERROR(SUMPRODUCT((IFERROR(YEAR('Expense Log'!$A$8:$A$200),0)=$B$4)*(IFERROR(MONTH('Expense Log'!$A$8:$A$200),0)=3)*('Expense Log'!$F$8:$F$200=$A14)*IFERROR('Expense Log'!$I$8:$I$200,0)),0)</f>
        <v/>
      </c>
      <c r="E14" s="26">
        <f>IFERROR(SUMPRODUCT((IFERROR(YEAR('Expense Log'!$A$8:$A$200),0)=$B$4)*(IFERROR(MONTH('Expense Log'!$A$8:$A$200),0)=4)*('Expense Log'!$F$8:$F$200=$A14)*IFERROR('Expense Log'!$I$8:$I$200,0)),0)</f>
        <v/>
      </c>
      <c r="F14" s="26">
        <f>IFERROR(SUMPRODUCT((IFERROR(YEAR('Expense Log'!$A$8:$A$200),0)=$B$4)*(IFERROR(MONTH('Expense Log'!$A$8:$A$200),0)=5)*('Expense Log'!$F$8:$F$200=$A14)*IFERROR('Expense Log'!$I$8:$I$200,0)),0)</f>
        <v/>
      </c>
      <c r="G14" s="26">
        <f>IFERROR(SUMPRODUCT((IFERROR(YEAR('Expense Log'!$A$8:$A$200),0)=$B$4)*(IFERROR(MONTH('Expense Log'!$A$8:$A$200),0)=6)*('Expense Log'!$F$8:$F$200=$A14)*IFERROR('Expense Log'!$I$8:$I$200,0)),0)</f>
        <v/>
      </c>
      <c r="H14" s="26">
        <f>IFERROR(SUMPRODUCT((IFERROR(YEAR('Expense Log'!$A$8:$A$200),0)=$B$4)*(IFERROR(MONTH('Expense Log'!$A$8:$A$200),0)=7)*('Expense Log'!$F$8:$F$200=$A14)*IFERROR('Expense Log'!$I$8:$I$200,0)),0)</f>
        <v/>
      </c>
      <c r="I14" s="26">
        <f>IFERROR(SUMPRODUCT((IFERROR(YEAR('Expense Log'!$A$8:$A$200),0)=$B$4)*(IFERROR(MONTH('Expense Log'!$A$8:$A$200),0)=8)*('Expense Log'!$F$8:$F$200=$A14)*IFERROR('Expense Log'!$I$8:$I$200,0)),0)</f>
        <v/>
      </c>
      <c r="J14" s="26">
        <f>IFERROR(SUMPRODUCT((IFERROR(YEAR('Expense Log'!$A$8:$A$200),0)=$B$4)*(IFERROR(MONTH('Expense Log'!$A$8:$A$200),0)=9)*('Expense Log'!$F$8:$F$200=$A14)*IFERROR('Expense Log'!$I$8:$I$200,0)),0)</f>
        <v/>
      </c>
      <c r="K14" s="26">
        <f>IFERROR(SUMPRODUCT((IFERROR(YEAR('Expense Log'!$A$8:$A$200),0)=$B$4)*(IFERROR(MONTH('Expense Log'!$A$8:$A$200),0)=10)*('Expense Log'!$F$8:$F$200=$A14)*IFERROR('Expense Log'!$I$8:$I$200,0)),0)</f>
        <v/>
      </c>
      <c r="L14" s="26">
        <f>IFERROR(SUMPRODUCT((IFERROR(YEAR('Expense Log'!$A$8:$A$200),0)=$B$4)*(IFERROR(MONTH('Expense Log'!$A$8:$A$200),0)=11)*('Expense Log'!$F$8:$F$200=$A14)*IFERROR('Expense Log'!$I$8:$I$200,0)),0)</f>
        <v/>
      </c>
      <c r="M14" s="26">
        <f>IFERROR(SUMPRODUCT((IFERROR(YEAR('Expense Log'!$A$8:$A$200),0)=$B$4)*(IFERROR(MONTH('Expense Log'!$A$8:$A$200),0)=12)*('Expense Log'!$F$8:$F$200=$A14)*IFERROR('Expense Log'!$I$8:$I$200,0)),0)</f>
        <v/>
      </c>
      <c r="N14" s="27">
        <f>SUM(B14:M14)</f>
        <v/>
      </c>
    </row>
    <row r="15" ht="18" customHeight="1">
      <c r="A15" s="25" t="inlineStr">
        <is>
          <t>Line 18 — Office expenses</t>
        </is>
      </c>
      <c r="B15" s="26">
        <f>IFERROR(SUMPRODUCT((IFERROR(YEAR('Expense Log'!$A$8:$A$200),0)=$B$4)*(IFERROR(MONTH('Expense Log'!$A$8:$A$200),0)=1)*('Expense Log'!$F$8:$F$200=$A15)*IFERROR('Expense Log'!$I$8:$I$200,0)),0)</f>
        <v/>
      </c>
      <c r="C15" s="26">
        <f>IFERROR(SUMPRODUCT((IFERROR(YEAR('Expense Log'!$A$8:$A$200),0)=$B$4)*(IFERROR(MONTH('Expense Log'!$A$8:$A$200),0)=2)*('Expense Log'!$F$8:$F$200=$A15)*IFERROR('Expense Log'!$I$8:$I$200,0)),0)</f>
        <v/>
      </c>
      <c r="D15" s="26">
        <f>IFERROR(SUMPRODUCT((IFERROR(YEAR('Expense Log'!$A$8:$A$200),0)=$B$4)*(IFERROR(MONTH('Expense Log'!$A$8:$A$200),0)=3)*('Expense Log'!$F$8:$F$200=$A15)*IFERROR('Expense Log'!$I$8:$I$200,0)),0)</f>
        <v/>
      </c>
      <c r="E15" s="26">
        <f>IFERROR(SUMPRODUCT((IFERROR(YEAR('Expense Log'!$A$8:$A$200),0)=$B$4)*(IFERROR(MONTH('Expense Log'!$A$8:$A$200),0)=4)*('Expense Log'!$F$8:$F$200=$A15)*IFERROR('Expense Log'!$I$8:$I$200,0)),0)</f>
        <v/>
      </c>
      <c r="F15" s="26">
        <f>IFERROR(SUMPRODUCT((IFERROR(YEAR('Expense Log'!$A$8:$A$200),0)=$B$4)*(IFERROR(MONTH('Expense Log'!$A$8:$A$200),0)=5)*('Expense Log'!$F$8:$F$200=$A15)*IFERROR('Expense Log'!$I$8:$I$200,0)),0)</f>
        <v/>
      </c>
      <c r="G15" s="26">
        <f>IFERROR(SUMPRODUCT((IFERROR(YEAR('Expense Log'!$A$8:$A$200),0)=$B$4)*(IFERROR(MONTH('Expense Log'!$A$8:$A$200),0)=6)*('Expense Log'!$F$8:$F$200=$A15)*IFERROR('Expense Log'!$I$8:$I$200,0)),0)</f>
        <v/>
      </c>
      <c r="H15" s="26">
        <f>IFERROR(SUMPRODUCT((IFERROR(YEAR('Expense Log'!$A$8:$A$200),0)=$B$4)*(IFERROR(MONTH('Expense Log'!$A$8:$A$200),0)=7)*('Expense Log'!$F$8:$F$200=$A15)*IFERROR('Expense Log'!$I$8:$I$200,0)),0)</f>
        <v/>
      </c>
      <c r="I15" s="26">
        <f>IFERROR(SUMPRODUCT((IFERROR(YEAR('Expense Log'!$A$8:$A$200),0)=$B$4)*(IFERROR(MONTH('Expense Log'!$A$8:$A$200),0)=8)*('Expense Log'!$F$8:$F$200=$A15)*IFERROR('Expense Log'!$I$8:$I$200,0)),0)</f>
        <v/>
      </c>
      <c r="J15" s="26">
        <f>IFERROR(SUMPRODUCT((IFERROR(YEAR('Expense Log'!$A$8:$A$200),0)=$B$4)*(IFERROR(MONTH('Expense Log'!$A$8:$A$200),0)=9)*('Expense Log'!$F$8:$F$200=$A15)*IFERROR('Expense Log'!$I$8:$I$200,0)),0)</f>
        <v/>
      </c>
      <c r="K15" s="26">
        <f>IFERROR(SUMPRODUCT((IFERROR(YEAR('Expense Log'!$A$8:$A$200),0)=$B$4)*(IFERROR(MONTH('Expense Log'!$A$8:$A$200),0)=10)*('Expense Log'!$F$8:$F$200=$A15)*IFERROR('Expense Log'!$I$8:$I$200,0)),0)</f>
        <v/>
      </c>
      <c r="L15" s="26">
        <f>IFERROR(SUMPRODUCT((IFERROR(YEAR('Expense Log'!$A$8:$A$200),0)=$B$4)*(IFERROR(MONTH('Expense Log'!$A$8:$A$200),0)=11)*('Expense Log'!$F$8:$F$200=$A15)*IFERROR('Expense Log'!$I$8:$I$200,0)),0)</f>
        <v/>
      </c>
      <c r="M15" s="26">
        <f>IFERROR(SUMPRODUCT((IFERROR(YEAR('Expense Log'!$A$8:$A$200),0)=$B$4)*(IFERROR(MONTH('Expense Log'!$A$8:$A$200),0)=12)*('Expense Log'!$F$8:$F$200=$A15)*IFERROR('Expense Log'!$I$8:$I$200,0)),0)</f>
        <v/>
      </c>
      <c r="N15" s="27">
        <f>SUM(B15:M15)</f>
        <v/>
      </c>
    </row>
    <row r="16" ht="18" customHeight="1">
      <c r="A16" s="25" t="inlineStr">
        <is>
          <t>Line 20a — Rent (vehicle, machinery, equipment)</t>
        </is>
      </c>
      <c r="B16" s="26">
        <f>IFERROR(SUMPRODUCT((IFERROR(YEAR('Expense Log'!$A$8:$A$200),0)=$B$4)*(IFERROR(MONTH('Expense Log'!$A$8:$A$200),0)=1)*('Expense Log'!$F$8:$F$200=$A16)*IFERROR('Expense Log'!$I$8:$I$200,0)),0)</f>
        <v/>
      </c>
      <c r="C16" s="26">
        <f>IFERROR(SUMPRODUCT((IFERROR(YEAR('Expense Log'!$A$8:$A$200),0)=$B$4)*(IFERROR(MONTH('Expense Log'!$A$8:$A$200),0)=2)*('Expense Log'!$F$8:$F$200=$A16)*IFERROR('Expense Log'!$I$8:$I$200,0)),0)</f>
        <v/>
      </c>
      <c r="D16" s="26">
        <f>IFERROR(SUMPRODUCT((IFERROR(YEAR('Expense Log'!$A$8:$A$200),0)=$B$4)*(IFERROR(MONTH('Expense Log'!$A$8:$A$200),0)=3)*('Expense Log'!$F$8:$F$200=$A16)*IFERROR('Expense Log'!$I$8:$I$200,0)),0)</f>
        <v/>
      </c>
      <c r="E16" s="26">
        <f>IFERROR(SUMPRODUCT((IFERROR(YEAR('Expense Log'!$A$8:$A$200),0)=$B$4)*(IFERROR(MONTH('Expense Log'!$A$8:$A$200),0)=4)*('Expense Log'!$F$8:$F$200=$A16)*IFERROR('Expense Log'!$I$8:$I$200,0)),0)</f>
        <v/>
      </c>
      <c r="F16" s="26">
        <f>IFERROR(SUMPRODUCT((IFERROR(YEAR('Expense Log'!$A$8:$A$200),0)=$B$4)*(IFERROR(MONTH('Expense Log'!$A$8:$A$200),0)=5)*('Expense Log'!$F$8:$F$200=$A16)*IFERROR('Expense Log'!$I$8:$I$200,0)),0)</f>
        <v/>
      </c>
      <c r="G16" s="26">
        <f>IFERROR(SUMPRODUCT((IFERROR(YEAR('Expense Log'!$A$8:$A$200),0)=$B$4)*(IFERROR(MONTH('Expense Log'!$A$8:$A$200),0)=6)*('Expense Log'!$F$8:$F$200=$A16)*IFERROR('Expense Log'!$I$8:$I$200,0)),0)</f>
        <v/>
      </c>
      <c r="H16" s="26">
        <f>IFERROR(SUMPRODUCT((IFERROR(YEAR('Expense Log'!$A$8:$A$200),0)=$B$4)*(IFERROR(MONTH('Expense Log'!$A$8:$A$200),0)=7)*('Expense Log'!$F$8:$F$200=$A16)*IFERROR('Expense Log'!$I$8:$I$200,0)),0)</f>
        <v/>
      </c>
      <c r="I16" s="26">
        <f>IFERROR(SUMPRODUCT((IFERROR(YEAR('Expense Log'!$A$8:$A$200),0)=$B$4)*(IFERROR(MONTH('Expense Log'!$A$8:$A$200),0)=8)*('Expense Log'!$F$8:$F$200=$A16)*IFERROR('Expense Log'!$I$8:$I$200,0)),0)</f>
        <v/>
      </c>
      <c r="J16" s="26">
        <f>IFERROR(SUMPRODUCT((IFERROR(YEAR('Expense Log'!$A$8:$A$200),0)=$B$4)*(IFERROR(MONTH('Expense Log'!$A$8:$A$200),0)=9)*('Expense Log'!$F$8:$F$200=$A16)*IFERROR('Expense Log'!$I$8:$I$200,0)),0)</f>
        <v/>
      </c>
      <c r="K16" s="26">
        <f>IFERROR(SUMPRODUCT((IFERROR(YEAR('Expense Log'!$A$8:$A$200),0)=$B$4)*(IFERROR(MONTH('Expense Log'!$A$8:$A$200),0)=10)*('Expense Log'!$F$8:$F$200=$A16)*IFERROR('Expense Log'!$I$8:$I$200,0)),0)</f>
        <v/>
      </c>
      <c r="L16" s="26">
        <f>IFERROR(SUMPRODUCT((IFERROR(YEAR('Expense Log'!$A$8:$A$200),0)=$B$4)*(IFERROR(MONTH('Expense Log'!$A$8:$A$200),0)=11)*('Expense Log'!$F$8:$F$200=$A16)*IFERROR('Expense Log'!$I$8:$I$200,0)),0)</f>
        <v/>
      </c>
      <c r="M16" s="26">
        <f>IFERROR(SUMPRODUCT((IFERROR(YEAR('Expense Log'!$A$8:$A$200),0)=$B$4)*(IFERROR(MONTH('Expense Log'!$A$8:$A$200),0)=12)*('Expense Log'!$F$8:$F$200=$A16)*IFERROR('Expense Log'!$I$8:$I$200,0)),0)</f>
        <v/>
      </c>
      <c r="N16" s="27">
        <f>SUM(B16:M16)</f>
        <v/>
      </c>
    </row>
    <row r="17" ht="18" customHeight="1">
      <c r="A17" s="25" t="inlineStr">
        <is>
          <t>Line 20b — Rent (other business property)</t>
        </is>
      </c>
      <c r="B17" s="26">
        <f>IFERROR(SUMPRODUCT((IFERROR(YEAR('Expense Log'!$A$8:$A$200),0)=$B$4)*(IFERROR(MONTH('Expense Log'!$A$8:$A$200),0)=1)*('Expense Log'!$F$8:$F$200=$A17)*IFERROR('Expense Log'!$I$8:$I$200,0)),0)</f>
        <v/>
      </c>
      <c r="C17" s="26">
        <f>IFERROR(SUMPRODUCT((IFERROR(YEAR('Expense Log'!$A$8:$A$200),0)=$B$4)*(IFERROR(MONTH('Expense Log'!$A$8:$A$200),0)=2)*('Expense Log'!$F$8:$F$200=$A17)*IFERROR('Expense Log'!$I$8:$I$200,0)),0)</f>
        <v/>
      </c>
      <c r="D17" s="26">
        <f>IFERROR(SUMPRODUCT((IFERROR(YEAR('Expense Log'!$A$8:$A$200),0)=$B$4)*(IFERROR(MONTH('Expense Log'!$A$8:$A$200),0)=3)*('Expense Log'!$F$8:$F$200=$A17)*IFERROR('Expense Log'!$I$8:$I$200,0)),0)</f>
        <v/>
      </c>
      <c r="E17" s="26">
        <f>IFERROR(SUMPRODUCT((IFERROR(YEAR('Expense Log'!$A$8:$A$200),0)=$B$4)*(IFERROR(MONTH('Expense Log'!$A$8:$A$200),0)=4)*('Expense Log'!$F$8:$F$200=$A17)*IFERROR('Expense Log'!$I$8:$I$200,0)),0)</f>
        <v/>
      </c>
      <c r="F17" s="26">
        <f>IFERROR(SUMPRODUCT((IFERROR(YEAR('Expense Log'!$A$8:$A$200),0)=$B$4)*(IFERROR(MONTH('Expense Log'!$A$8:$A$200),0)=5)*('Expense Log'!$F$8:$F$200=$A17)*IFERROR('Expense Log'!$I$8:$I$200,0)),0)</f>
        <v/>
      </c>
      <c r="G17" s="26">
        <f>IFERROR(SUMPRODUCT((IFERROR(YEAR('Expense Log'!$A$8:$A$200),0)=$B$4)*(IFERROR(MONTH('Expense Log'!$A$8:$A$200),0)=6)*('Expense Log'!$F$8:$F$200=$A17)*IFERROR('Expense Log'!$I$8:$I$200,0)),0)</f>
        <v/>
      </c>
      <c r="H17" s="26">
        <f>IFERROR(SUMPRODUCT((IFERROR(YEAR('Expense Log'!$A$8:$A$200),0)=$B$4)*(IFERROR(MONTH('Expense Log'!$A$8:$A$200),0)=7)*('Expense Log'!$F$8:$F$200=$A17)*IFERROR('Expense Log'!$I$8:$I$200,0)),0)</f>
        <v/>
      </c>
      <c r="I17" s="26">
        <f>IFERROR(SUMPRODUCT((IFERROR(YEAR('Expense Log'!$A$8:$A$200),0)=$B$4)*(IFERROR(MONTH('Expense Log'!$A$8:$A$200),0)=8)*('Expense Log'!$F$8:$F$200=$A17)*IFERROR('Expense Log'!$I$8:$I$200,0)),0)</f>
        <v/>
      </c>
      <c r="J17" s="26">
        <f>IFERROR(SUMPRODUCT((IFERROR(YEAR('Expense Log'!$A$8:$A$200),0)=$B$4)*(IFERROR(MONTH('Expense Log'!$A$8:$A$200),0)=9)*('Expense Log'!$F$8:$F$200=$A17)*IFERROR('Expense Log'!$I$8:$I$200,0)),0)</f>
        <v/>
      </c>
      <c r="K17" s="26">
        <f>IFERROR(SUMPRODUCT((IFERROR(YEAR('Expense Log'!$A$8:$A$200),0)=$B$4)*(IFERROR(MONTH('Expense Log'!$A$8:$A$200),0)=10)*('Expense Log'!$F$8:$F$200=$A17)*IFERROR('Expense Log'!$I$8:$I$200,0)),0)</f>
        <v/>
      </c>
      <c r="L17" s="26">
        <f>IFERROR(SUMPRODUCT((IFERROR(YEAR('Expense Log'!$A$8:$A$200),0)=$B$4)*(IFERROR(MONTH('Expense Log'!$A$8:$A$200),0)=11)*('Expense Log'!$F$8:$F$200=$A17)*IFERROR('Expense Log'!$I$8:$I$200,0)),0)</f>
        <v/>
      </c>
      <c r="M17" s="26">
        <f>IFERROR(SUMPRODUCT((IFERROR(YEAR('Expense Log'!$A$8:$A$200),0)=$B$4)*(IFERROR(MONTH('Expense Log'!$A$8:$A$200),0)=12)*('Expense Log'!$F$8:$F$200=$A17)*IFERROR('Expense Log'!$I$8:$I$200,0)),0)</f>
        <v/>
      </c>
      <c r="N17" s="27">
        <f>SUM(B17:M17)</f>
        <v/>
      </c>
    </row>
    <row r="18" ht="18" customHeight="1">
      <c r="A18" s="25" t="inlineStr">
        <is>
          <t>Line 21 — Repairs and maintenance</t>
        </is>
      </c>
      <c r="B18" s="26">
        <f>IFERROR(SUMPRODUCT((IFERROR(YEAR('Expense Log'!$A$8:$A$200),0)=$B$4)*(IFERROR(MONTH('Expense Log'!$A$8:$A$200),0)=1)*('Expense Log'!$F$8:$F$200=$A18)*IFERROR('Expense Log'!$I$8:$I$200,0)),0)</f>
        <v/>
      </c>
      <c r="C18" s="26">
        <f>IFERROR(SUMPRODUCT((IFERROR(YEAR('Expense Log'!$A$8:$A$200),0)=$B$4)*(IFERROR(MONTH('Expense Log'!$A$8:$A$200),0)=2)*('Expense Log'!$F$8:$F$200=$A18)*IFERROR('Expense Log'!$I$8:$I$200,0)),0)</f>
        <v/>
      </c>
      <c r="D18" s="26">
        <f>IFERROR(SUMPRODUCT((IFERROR(YEAR('Expense Log'!$A$8:$A$200),0)=$B$4)*(IFERROR(MONTH('Expense Log'!$A$8:$A$200),0)=3)*('Expense Log'!$F$8:$F$200=$A18)*IFERROR('Expense Log'!$I$8:$I$200,0)),0)</f>
        <v/>
      </c>
      <c r="E18" s="26">
        <f>IFERROR(SUMPRODUCT((IFERROR(YEAR('Expense Log'!$A$8:$A$200),0)=$B$4)*(IFERROR(MONTH('Expense Log'!$A$8:$A$200),0)=4)*('Expense Log'!$F$8:$F$200=$A18)*IFERROR('Expense Log'!$I$8:$I$200,0)),0)</f>
        <v/>
      </c>
      <c r="F18" s="26">
        <f>IFERROR(SUMPRODUCT((IFERROR(YEAR('Expense Log'!$A$8:$A$200),0)=$B$4)*(IFERROR(MONTH('Expense Log'!$A$8:$A$200),0)=5)*('Expense Log'!$F$8:$F$200=$A18)*IFERROR('Expense Log'!$I$8:$I$200,0)),0)</f>
        <v/>
      </c>
      <c r="G18" s="26">
        <f>IFERROR(SUMPRODUCT((IFERROR(YEAR('Expense Log'!$A$8:$A$200),0)=$B$4)*(IFERROR(MONTH('Expense Log'!$A$8:$A$200),0)=6)*('Expense Log'!$F$8:$F$200=$A18)*IFERROR('Expense Log'!$I$8:$I$200,0)),0)</f>
        <v/>
      </c>
      <c r="H18" s="26">
        <f>IFERROR(SUMPRODUCT((IFERROR(YEAR('Expense Log'!$A$8:$A$200),0)=$B$4)*(IFERROR(MONTH('Expense Log'!$A$8:$A$200),0)=7)*('Expense Log'!$F$8:$F$200=$A18)*IFERROR('Expense Log'!$I$8:$I$200,0)),0)</f>
        <v/>
      </c>
      <c r="I18" s="26">
        <f>IFERROR(SUMPRODUCT((IFERROR(YEAR('Expense Log'!$A$8:$A$200),0)=$B$4)*(IFERROR(MONTH('Expense Log'!$A$8:$A$200),0)=8)*('Expense Log'!$F$8:$F$200=$A18)*IFERROR('Expense Log'!$I$8:$I$200,0)),0)</f>
        <v/>
      </c>
      <c r="J18" s="26">
        <f>IFERROR(SUMPRODUCT((IFERROR(YEAR('Expense Log'!$A$8:$A$200),0)=$B$4)*(IFERROR(MONTH('Expense Log'!$A$8:$A$200),0)=9)*('Expense Log'!$F$8:$F$200=$A18)*IFERROR('Expense Log'!$I$8:$I$200,0)),0)</f>
        <v/>
      </c>
      <c r="K18" s="26">
        <f>IFERROR(SUMPRODUCT((IFERROR(YEAR('Expense Log'!$A$8:$A$200),0)=$B$4)*(IFERROR(MONTH('Expense Log'!$A$8:$A$200),0)=10)*('Expense Log'!$F$8:$F$200=$A18)*IFERROR('Expense Log'!$I$8:$I$200,0)),0)</f>
        <v/>
      </c>
      <c r="L18" s="26">
        <f>IFERROR(SUMPRODUCT((IFERROR(YEAR('Expense Log'!$A$8:$A$200),0)=$B$4)*(IFERROR(MONTH('Expense Log'!$A$8:$A$200),0)=11)*('Expense Log'!$F$8:$F$200=$A18)*IFERROR('Expense Log'!$I$8:$I$200,0)),0)</f>
        <v/>
      </c>
      <c r="M18" s="26">
        <f>IFERROR(SUMPRODUCT((IFERROR(YEAR('Expense Log'!$A$8:$A$200),0)=$B$4)*(IFERROR(MONTH('Expense Log'!$A$8:$A$200),0)=12)*('Expense Log'!$F$8:$F$200=$A18)*IFERROR('Expense Log'!$I$8:$I$200,0)),0)</f>
        <v/>
      </c>
      <c r="N18" s="27">
        <f>SUM(B18:M18)</f>
        <v/>
      </c>
    </row>
    <row r="19" ht="18" customHeight="1">
      <c r="A19" s="25" t="inlineStr">
        <is>
          <t>Line 22 — Supplies</t>
        </is>
      </c>
      <c r="B19" s="26">
        <f>IFERROR(SUMPRODUCT((IFERROR(YEAR('Expense Log'!$A$8:$A$200),0)=$B$4)*(IFERROR(MONTH('Expense Log'!$A$8:$A$200),0)=1)*('Expense Log'!$F$8:$F$200=$A19)*IFERROR('Expense Log'!$I$8:$I$200,0)),0)</f>
        <v/>
      </c>
      <c r="C19" s="26">
        <f>IFERROR(SUMPRODUCT((IFERROR(YEAR('Expense Log'!$A$8:$A$200),0)=$B$4)*(IFERROR(MONTH('Expense Log'!$A$8:$A$200),0)=2)*('Expense Log'!$F$8:$F$200=$A19)*IFERROR('Expense Log'!$I$8:$I$200,0)),0)</f>
        <v/>
      </c>
      <c r="D19" s="26">
        <f>IFERROR(SUMPRODUCT((IFERROR(YEAR('Expense Log'!$A$8:$A$200),0)=$B$4)*(IFERROR(MONTH('Expense Log'!$A$8:$A$200),0)=3)*('Expense Log'!$F$8:$F$200=$A19)*IFERROR('Expense Log'!$I$8:$I$200,0)),0)</f>
        <v/>
      </c>
      <c r="E19" s="26">
        <f>IFERROR(SUMPRODUCT((IFERROR(YEAR('Expense Log'!$A$8:$A$200),0)=$B$4)*(IFERROR(MONTH('Expense Log'!$A$8:$A$200),0)=4)*('Expense Log'!$F$8:$F$200=$A19)*IFERROR('Expense Log'!$I$8:$I$200,0)),0)</f>
        <v/>
      </c>
      <c r="F19" s="26">
        <f>IFERROR(SUMPRODUCT((IFERROR(YEAR('Expense Log'!$A$8:$A$200),0)=$B$4)*(IFERROR(MONTH('Expense Log'!$A$8:$A$200),0)=5)*('Expense Log'!$F$8:$F$200=$A19)*IFERROR('Expense Log'!$I$8:$I$200,0)),0)</f>
        <v/>
      </c>
      <c r="G19" s="26">
        <f>IFERROR(SUMPRODUCT((IFERROR(YEAR('Expense Log'!$A$8:$A$200),0)=$B$4)*(IFERROR(MONTH('Expense Log'!$A$8:$A$200),0)=6)*('Expense Log'!$F$8:$F$200=$A19)*IFERROR('Expense Log'!$I$8:$I$200,0)),0)</f>
        <v/>
      </c>
      <c r="H19" s="26">
        <f>IFERROR(SUMPRODUCT((IFERROR(YEAR('Expense Log'!$A$8:$A$200),0)=$B$4)*(IFERROR(MONTH('Expense Log'!$A$8:$A$200),0)=7)*('Expense Log'!$F$8:$F$200=$A19)*IFERROR('Expense Log'!$I$8:$I$200,0)),0)</f>
        <v/>
      </c>
      <c r="I19" s="26">
        <f>IFERROR(SUMPRODUCT((IFERROR(YEAR('Expense Log'!$A$8:$A$200),0)=$B$4)*(IFERROR(MONTH('Expense Log'!$A$8:$A$200),0)=8)*('Expense Log'!$F$8:$F$200=$A19)*IFERROR('Expense Log'!$I$8:$I$200,0)),0)</f>
        <v/>
      </c>
      <c r="J19" s="26">
        <f>IFERROR(SUMPRODUCT((IFERROR(YEAR('Expense Log'!$A$8:$A$200),0)=$B$4)*(IFERROR(MONTH('Expense Log'!$A$8:$A$200),0)=9)*('Expense Log'!$F$8:$F$200=$A19)*IFERROR('Expense Log'!$I$8:$I$200,0)),0)</f>
        <v/>
      </c>
      <c r="K19" s="26">
        <f>IFERROR(SUMPRODUCT((IFERROR(YEAR('Expense Log'!$A$8:$A$200),0)=$B$4)*(IFERROR(MONTH('Expense Log'!$A$8:$A$200),0)=10)*('Expense Log'!$F$8:$F$200=$A19)*IFERROR('Expense Log'!$I$8:$I$200,0)),0)</f>
        <v/>
      </c>
      <c r="L19" s="26">
        <f>IFERROR(SUMPRODUCT((IFERROR(YEAR('Expense Log'!$A$8:$A$200),0)=$B$4)*(IFERROR(MONTH('Expense Log'!$A$8:$A$200),0)=11)*('Expense Log'!$F$8:$F$200=$A19)*IFERROR('Expense Log'!$I$8:$I$200,0)),0)</f>
        <v/>
      </c>
      <c r="M19" s="26">
        <f>IFERROR(SUMPRODUCT((IFERROR(YEAR('Expense Log'!$A$8:$A$200),0)=$B$4)*(IFERROR(MONTH('Expense Log'!$A$8:$A$200),0)=12)*('Expense Log'!$F$8:$F$200=$A19)*IFERROR('Expense Log'!$I$8:$I$200,0)),0)</f>
        <v/>
      </c>
      <c r="N19" s="27">
        <f>SUM(B19:M19)</f>
        <v/>
      </c>
    </row>
    <row r="20" ht="18" customHeight="1">
      <c r="A20" s="25" t="inlineStr">
        <is>
          <t>Line 23 — Taxes and licenses</t>
        </is>
      </c>
      <c r="B20" s="26">
        <f>IFERROR(SUMPRODUCT((IFERROR(YEAR('Expense Log'!$A$8:$A$200),0)=$B$4)*(IFERROR(MONTH('Expense Log'!$A$8:$A$200),0)=1)*('Expense Log'!$F$8:$F$200=$A20)*IFERROR('Expense Log'!$I$8:$I$200,0)),0)</f>
        <v/>
      </c>
      <c r="C20" s="26">
        <f>IFERROR(SUMPRODUCT((IFERROR(YEAR('Expense Log'!$A$8:$A$200),0)=$B$4)*(IFERROR(MONTH('Expense Log'!$A$8:$A$200),0)=2)*('Expense Log'!$F$8:$F$200=$A20)*IFERROR('Expense Log'!$I$8:$I$200,0)),0)</f>
        <v/>
      </c>
      <c r="D20" s="26">
        <f>IFERROR(SUMPRODUCT((IFERROR(YEAR('Expense Log'!$A$8:$A$200),0)=$B$4)*(IFERROR(MONTH('Expense Log'!$A$8:$A$200),0)=3)*('Expense Log'!$F$8:$F$200=$A20)*IFERROR('Expense Log'!$I$8:$I$200,0)),0)</f>
        <v/>
      </c>
      <c r="E20" s="26">
        <f>IFERROR(SUMPRODUCT((IFERROR(YEAR('Expense Log'!$A$8:$A$200),0)=$B$4)*(IFERROR(MONTH('Expense Log'!$A$8:$A$200),0)=4)*('Expense Log'!$F$8:$F$200=$A20)*IFERROR('Expense Log'!$I$8:$I$200,0)),0)</f>
        <v/>
      </c>
      <c r="F20" s="26">
        <f>IFERROR(SUMPRODUCT((IFERROR(YEAR('Expense Log'!$A$8:$A$200),0)=$B$4)*(IFERROR(MONTH('Expense Log'!$A$8:$A$200),0)=5)*('Expense Log'!$F$8:$F$200=$A20)*IFERROR('Expense Log'!$I$8:$I$200,0)),0)</f>
        <v/>
      </c>
      <c r="G20" s="26">
        <f>IFERROR(SUMPRODUCT((IFERROR(YEAR('Expense Log'!$A$8:$A$200),0)=$B$4)*(IFERROR(MONTH('Expense Log'!$A$8:$A$200),0)=6)*('Expense Log'!$F$8:$F$200=$A20)*IFERROR('Expense Log'!$I$8:$I$200,0)),0)</f>
        <v/>
      </c>
      <c r="H20" s="26">
        <f>IFERROR(SUMPRODUCT((IFERROR(YEAR('Expense Log'!$A$8:$A$200),0)=$B$4)*(IFERROR(MONTH('Expense Log'!$A$8:$A$200),0)=7)*('Expense Log'!$F$8:$F$200=$A20)*IFERROR('Expense Log'!$I$8:$I$200,0)),0)</f>
        <v/>
      </c>
      <c r="I20" s="26">
        <f>IFERROR(SUMPRODUCT((IFERROR(YEAR('Expense Log'!$A$8:$A$200),0)=$B$4)*(IFERROR(MONTH('Expense Log'!$A$8:$A$200),0)=8)*('Expense Log'!$F$8:$F$200=$A20)*IFERROR('Expense Log'!$I$8:$I$200,0)),0)</f>
        <v/>
      </c>
      <c r="J20" s="26">
        <f>IFERROR(SUMPRODUCT((IFERROR(YEAR('Expense Log'!$A$8:$A$200),0)=$B$4)*(IFERROR(MONTH('Expense Log'!$A$8:$A$200),0)=9)*('Expense Log'!$F$8:$F$200=$A20)*IFERROR('Expense Log'!$I$8:$I$200,0)),0)</f>
        <v/>
      </c>
      <c r="K20" s="26">
        <f>IFERROR(SUMPRODUCT((IFERROR(YEAR('Expense Log'!$A$8:$A$200),0)=$B$4)*(IFERROR(MONTH('Expense Log'!$A$8:$A$200),0)=10)*('Expense Log'!$F$8:$F$200=$A20)*IFERROR('Expense Log'!$I$8:$I$200,0)),0)</f>
        <v/>
      </c>
      <c r="L20" s="26">
        <f>IFERROR(SUMPRODUCT((IFERROR(YEAR('Expense Log'!$A$8:$A$200),0)=$B$4)*(IFERROR(MONTH('Expense Log'!$A$8:$A$200),0)=11)*('Expense Log'!$F$8:$F$200=$A20)*IFERROR('Expense Log'!$I$8:$I$200,0)),0)</f>
        <v/>
      </c>
      <c r="M20" s="26">
        <f>IFERROR(SUMPRODUCT((IFERROR(YEAR('Expense Log'!$A$8:$A$200),0)=$B$4)*(IFERROR(MONTH('Expense Log'!$A$8:$A$200),0)=12)*('Expense Log'!$F$8:$F$200=$A20)*IFERROR('Expense Log'!$I$8:$I$200,0)),0)</f>
        <v/>
      </c>
      <c r="N20" s="27">
        <f>SUM(B20:M20)</f>
        <v/>
      </c>
    </row>
    <row r="21" ht="18" customHeight="1">
      <c r="A21" s="25" t="inlineStr">
        <is>
          <t>Line 24a — Travel</t>
        </is>
      </c>
      <c r="B21" s="26">
        <f>IFERROR(SUMPRODUCT((IFERROR(YEAR('Expense Log'!$A$8:$A$200),0)=$B$4)*(IFERROR(MONTH('Expense Log'!$A$8:$A$200),0)=1)*('Expense Log'!$F$8:$F$200=$A21)*IFERROR('Expense Log'!$I$8:$I$200,0)),0)</f>
        <v/>
      </c>
      <c r="C21" s="26">
        <f>IFERROR(SUMPRODUCT((IFERROR(YEAR('Expense Log'!$A$8:$A$200),0)=$B$4)*(IFERROR(MONTH('Expense Log'!$A$8:$A$200),0)=2)*('Expense Log'!$F$8:$F$200=$A21)*IFERROR('Expense Log'!$I$8:$I$200,0)),0)</f>
        <v/>
      </c>
      <c r="D21" s="26">
        <f>IFERROR(SUMPRODUCT((IFERROR(YEAR('Expense Log'!$A$8:$A$200),0)=$B$4)*(IFERROR(MONTH('Expense Log'!$A$8:$A$200),0)=3)*('Expense Log'!$F$8:$F$200=$A21)*IFERROR('Expense Log'!$I$8:$I$200,0)),0)</f>
        <v/>
      </c>
      <c r="E21" s="26">
        <f>IFERROR(SUMPRODUCT((IFERROR(YEAR('Expense Log'!$A$8:$A$200),0)=$B$4)*(IFERROR(MONTH('Expense Log'!$A$8:$A$200),0)=4)*('Expense Log'!$F$8:$F$200=$A21)*IFERROR('Expense Log'!$I$8:$I$200,0)),0)</f>
        <v/>
      </c>
      <c r="F21" s="26">
        <f>IFERROR(SUMPRODUCT((IFERROR(YEAR('Expense Log'!$A$8:$A$200),0)=$B$4)*(IFERROR(MONTH('Expense Log'!$A$8:$A$200),0)=5)*('Expense Log'!$F$8:$F$200=$A21)*IFERROR('Expense Log'!$I$8:$I$200,0)),0)</f>
        <v/>
      </c>
      <c r="G21" s="26">
        <f>IFERROR(SUMPRODUCT((IFERROR(YEAR('Expense Log'!$A$8:$A$200),0)=$B$4)*(IFERROR(MONTH('Expense Log'!$A$8:$A$200),0)=6)*('Expense Log'!$F$8:$F$200=$A21)*IFERROR('Expense Log'!$I$8:$I$200,0)),0)</f>
        <v/>
      </c>
      <c r="H21" s="26">
        <f>IFERROR(SUMPRODUCT((IFERROR(YEAR('Expense Log'!$A$8:$A$200),0)=$B$4)*(IFERROR(MONTH('Expense Log'!$A$8:$A$200),0)=7)*('Expense Log'!$F$8:$F$200=$A21)*IFERROR('Expense Log'!$I$8:$I$200,0)),0)</f>
        <v/>
      </c>
      <c r="I21" s="26">
        <f>IFERROR(SUMPRODUCT((IFERROR(YEAR('Expense Log'!$A$8:$A$200),0)=$B$4)*(IFERROR(MONTH('Expense Log'!$A$8:$A$200),0)=8)*('Expense Log'!$F$8:$F$200=$A21)*IFERROR('Expense Log'!$I$8:$I$200,0)),0)</f>
        <v/>
      </c>
      <c r="J21" s="26">
        <f>IFERROR(SUMPRODUCT((IFERROR(YEAR('Expense Log'!$A$8:$A$200),0)=$B$4)*(IFERROR(MONTH('Expense Log'!$A$8:$A$200),0)=9)*('Expense Log'!$F$8:$F$200=$A21)*IFERROR('Expense Log'!$I$8:$I$200,0)),0)</f>
        <v/>
      </c>
      <c r="K21" s="26">
        <f>IFERROR(SUMPRODUCT((IFERROR(YEAR('Expense Log'!$A$8:$A$200),0)=$B$4)*(IFERROR(MONTH('Expense Log'!$A$8:$A$200),0)=10)*('Expense Log'!$F$8:$F$200=$A21)*IFERROR('Expense Log'!$I$8:$I$200,0)),0)</f>
        <v/>
      </c>
      <c r="L21" s="26">
        <f>IFERROR(SUMPRODUCT((IFERROR(YEAR('Expense Log'!$A$8:$A$200),0)=$B$4)*(IFERROR(MONTH('Expense Log'!$A$8:$A$200),0)=11)*('Expense Log'!$F$8:$F$200=$A21)*IFERROR('Expense Log'!$I$8:$I$200,0)),0)</f>
        <v/>
      </c>
      <c r="M21" s="26">
        <f>IFERROR(SUMPRODUCT((IFERROR(YEAR('Expense Log'!$A$8:$A$200),0)=$B$4)*(IFERROR(MONTH('Expense Log'!$A$8:$A$200),0)=12)*('Expense Log'!$F$8:$F$200=$A21)*IFERROR('Expense Log'!$I$8:$I$200,0)),0)</f>
        <v/>
      </c>
      <c r="N21" s="27">
        <f>SUM(B21:M21)</f>
        <v/>
      </c>
    </row>
    <row r="22" ht="18" customHeight="1">
      <c r="A22" s="25" t="inlineStr">
        <is>
          <t>Line 24b — Meals (50%)</t>
        </is>
      </c>
      <c r="B22" s="26">
        <f>IFERROR(SUMPRODUCT((IFERROR(YEAR('Expense Log'!$A$8:$A$200),0)=$B$4)*(IFERROR(MONTH('Expense Log'!$A$8:$A$200),0)=1)*('Expense Log'!$F$8:$F$200=$A22)*IFERROR('Expense Log'!$I$8:$I$200,0)),0)</f>
        <v/>
      </c>
      <c r="C22" s="26">
        <f>IFERROR(SUMPRODUCT((IFERROR(YEAR('Expense Log'!$A$8:$A$200),0)=$B$4)*(IFERROR(MONTH('Expense Log'!$A$8:$A$200),0)=2)*('Expense Log'!$F$8:$F$200=$A22)*IFERROR('Expense Log'!$I$8:$I$200,0)),0)</f>
        <v/>
      </c>
      <c r="D22" s="26">
        <f>IFERROR(SUMPRODUCT((IFERROR(YEAR('Expense Log'!$A$8:$A$200),0)=$B$4)*(IFERROR(MONTH('Expense Log'!$A$8:$A$200),0)=3)*('Expense Log'!$F$8:$F$200=$A22)*IFERROR('Expense Log'!$I$8:$I$200,0)),0)</f>
        <v/>
      </c>
      <c r="E22" s="26">
        <f>IFERROR(SUMPRODUCT((IFERROR(YEAR('Expense Log'!$A$8:$A$200),0)=$B$4)*(IFERROR(MONTH('Expense Log'!$A$8:$A$200),0)=4)*('Expense Log'!$F$8:$F$200=$A22)*IFERROR('Expense Log'!$I$8:$I$200,0)),0)</f>
        <v/>
      </c>
      <c r="F22" s="26">
        <f>IFERROR(SUMPRODUCT((IFERROR(YEAR('Expense Log'!$A$8:$A$200),0)=$B$4)*(IFERROR(MONTH('Expense Log'!$A$8:$A$200),0)=5)*('Expense Log'!$F$8:$F$200=$A22)*IFERROR('Expense Log'!$I$8:$I$200,0)),0)</f>
        <v/>
      </c>
      <c r="G22" s="26">
        <f>IFERROR(SUMPRODUCT((IFERROR(YEAR('Expense Log'!$A$8:$A$200),0)=$B$4)*(IFERROR(MONTH('Expense Log'!$A$8:$A$200),0)=6)*('Expense Log'!$F$8:$F$200=$A22)*IFERROR('Expense Log'!$I$8:$I$200,0)),0)</f>
        <v/>
      </c>
      <c r="H22" s="26">
        <f>IFERROR(SUMPRODUCT((IFERROR(YEAR('Expense Log'!$A$8:$A$200),0)=$B$4)*(IFERROR(MONTH('Expense Log'!$A$8:$A$200),0)=7)*('Expense Log'!$F$8:$F$200=$A22)*IFERROR('Expense Log'!$I$8:$I$200,0)),0)</f>
        <v/>
      </c>
      <c r="I22" s="26">
        <f>IFERROR(SUMPRODUCT((IFERROR(YEAR('Expense Log'!$A$8:$A$200),0)=$B$4)*(IFERROR(MONTH('Expense Log'!$A$8:$A$200),0)=8)*('Expense Log'!$F$8:$F$200=$A22)*IFERROR('Expense Log'!$I$8:$I$200,0)),0)</f>
        <v/>
      </c>
      <c r="J22" s="26">
        <f>IFERROR(SUMPRODUCT((IFERROR(YEAR('Expense Log'!$A$8:$A$200),0)=$B$4)*(IFERROR(MONTH('Expense Log'!$A$8:$A$200),0)=9)*('Expense Log'!$F$8:$F$200=$A22)*IFERROR('Expense Log'!$I$8:$I$200,0)),0)</f>
        <v/>
      </c>
      <c r="K22" s="26">
        <f>IFERROR(SUMPRODUCT((IFERROR(YEAR('Expense Log'!$A$8:$A$200),0)=$B$4)*(IFERROR(MONTH('Expense Log'!$A$8:$A$200),0)=10)*('Expense Log'!$F$8:$F$200=$A22)*IFERROR('Expense Log'!$I$8:$I$200,0)),0)</f>
        <v/>
      </c>
      <c r="L22" s="26">
        <f>IFERROR(SUMPRODUCT((IFERROR(YEAR('Expense Log'!$A$8:$A$200),0)=$B$4)*(IFERROR(MONTH('Expense Log'!$A$8:$A$200),0)=11)*('Expense Log'!$F$8:$F$200=$A22)*IFERROR('Expense Log'!$I$8:$I$200,0)),0)</f>
        <v/>
      </c>
      <c r="M22" s="26">
        <f>IFERROR(SUMPRODUCT((IFERROR(YEAR('Expense Log'!$A$8:$A$200),0)=$B$4)*(IFERROR(MONTH('Expense Log'!$A$8:$A$200),0)=12)*('Expense Log'!$F$8:$F$200=$A22)*IFERROR('Expense Log'!$I$8:$I$200,0)),0)</f>
        <v/>
      </c>
      <c r="N22" s="27">
        <f>SUM(B22:M22)</f>
        <v/>
      </c>
    </row>
    <row r="23" ht="18" customHeight="1">
      <c r="A23" s="25" t="inlineStr">
        <is>
          <t>Line 25 — Utilities</t>
        </is>
      </c>
      <c r="B23" s="26">
        <f>IFERROR(SUMPRODUCT((IFERROR(YEAR('Expense Log'!$A$8:$A$200),0)=$B$4)*(IFERROR(MONTH('Expense Log'!$A$8:$A$200),0)=1)*('Expense Log'!$F$8:$F$200=$A23)*IFERROR('Expense Log'!$I$8:$I$200,0)),0)</f>
        <v/>
      </c>
      <c r="C23" s="26">
        <f>IFERROR(SUMPRODUCT((IFERROR(YEAR('Expense Log'!$A$8:$A$200),0)=$B$4)*(IFERROR(MONTH('Expense Log'!$A$8:$A$200),0)=2)*('Expense Log'!$F$8:$F$200=$A23)*IFERROR('Expense Log'!$I$8:$I$200,0)),0)</f>
        <v/>
      </c>
      <c r="D23" s="26">
        <f>IFERROR(SUMPRODUCT((IFERROR(YEAR('Expense Log'!$A$8:$A$200),0)=$B$4)*(IFERROR(MONTH('Expense Log'!$A$8:$A$200),0)=3)*('Expense Log'!$F$8:$F$200=$A23)*IFERROR('Expense Log'!$I$8:$I$200,0)),0)</f>
        <v/>
      </c>
      <c r="E23" s="26">
        <f>IFERROR(SUMPRODUCT((IFERROR(YEAR('Expense Log'!$A$8:$A$200),0)=$B$4)*(IFERROR(MONTH('Expense Log'!$A$8:$A$200),0)=4)*('Expense Log'!$F$8:$F$200=$A23)*IFERROR('Expense Log'!$I$8:$I$200,0)),0)</f>
        <v/>
      </c>
      <c r="F23" s="26">
        <f>IFERROR(SUMPRODUCT((IFERROR(YEAR('Expense Log'!$A$8:$A$200),0)=$B$4)*(IFERROR(MONTH('Expense Log'!$A$8:$A$200),0)=5)*('Expense Log'!$F$8:$F$200=$A23)*IFERROR('Expense Log'!$I$8:$I$200,0)),0)</f>
        <v/>
      </c>
      <c r="G23" s="26">
        <f>IFERROR(SUMPRODUCT((IFERROR(YEAR('Expense Log'!$A$8:$A$200),0)=$B$4)*(IFERROR(MONTH('Expense Log'!$A$8:$A$200),0)=6)*('Expense Log'!$F$8:$F$200=$A23)*IFERROR('Expense Log'!$I$8:$I$200,0)),0)</f>
        <v/>
      </c>
      <c r="H23" s="26">
        <f>IFERROR(SUMPRODUCT((IFERROR(YEAR('Expense Log'!$A$8:$A$200),0)=$B$4)*(IFERROR(MONTH('Expense Log'!$A$8:$A$200),0)=7)*('Expense Log'!$F$8:$F$200=$A23)*IFERROR('Expense Log'!$I$8:$I$200,0)),0)</f>
        <v/>
      </c>
      <c r="I23" s="26">
        <f>IFERROR(SUMPRODUCT((IFERROR(YEAR('Expense Log'!$A$8:$A$200),0)=$B$4)*(IFERROR(MONTH('Expense Log'!$A$8:$A$200),0)=8)*('Expense Log'!$F$8:$F$200=$A23)*IFERROR('Expense Log'!$I$8:$I$200,0)),0)</f>
        <v/>
      </c>
      <c r="J23" s="26">
        <f>IFERROR(SUMPRODUCT((IFERROR(YEAR('Expense Log'!$A$8:$A$200),0)=$B$4)*(IFERROR(MONTH('Expense Log'!$A$8:$A$200),0)=9)*('Expense Log'!$F$8:$F$200=$A23)*IFERROR('Expense Log'!$I$8:$I$200,0)),0)</f>
        <v/>
      </c>
      <c r="K23" s="26">
        <f>IFERROR(SUMPRODUCT((IFERROR(YEAR('Expense Log'!$A$8:$A$200),0)=$B$4)*(IFERROR(MONTH('Expense Log'!$A$8:$A$200),0)=10)*('Expense Log'!$F$8:$F$200=$A23)*IFERROR('Expense Log'!$I$8:$I$200,0)),0)</f>
        <v/>
      </c>
      <c r="L23" s="26">
        <f>IFERROR(SUMPRODUCT((IFERROR(YEAR('Expense Log'!$A$8:$A$200),0)=$B$4)*(IFERROR(MONTH('Expense Log'!$A$8:$A$200),0)=11)*('Expense Log'!$F$8:$F$200=$A23)*IFERROR('Expense Log'!$I$8:$I$200,0)),0)</f>
        <v/>
      </c>
      <c r="M23" s="26">
        <f>IFERROR(SUMPRODUCT((IFERROR(YEAR('Expense Log'!$A$8:$A$200),0)=$B$4)*(IFERROR(MONTH('Expense Log'!$A$8:$A$200),0)=12)*('Expense Log'!$F$8:$F$200=$A23)*IFERROR('Expense Log'!$I$8:$I$200,0)),0)</f>
        <v/>
      </c>
      <c r="N23" s="27">
        <f>SUM(B23:M23)</f>
        <v/>
      </c>
    </row>
    <row r="24" ht="18" customHeight="1">
      <c r="A24" s="25" t="inlineStr">
        <is>
          <t>Line 26 — Wages</t>
        </is>
      </c>
      <c r="B24" s="26">
        <f>IFERROR(SUMPRODUCT((IFERROR(YEAR('Expense Log'!$A$8:$A$200),0)=$B$4)*(IFERROR(MONTH('Expense Log'!$A$8:$A$200),0)=1)*('Expense Log'!$F$8:$F$200=$A24)*IFERROR('Expense Log'!$I$8:$I$200,0)),0)</f>
        <v/>
      </c>
      <c r="C24" s="26">
        <f>IFERROR(SUMPRODUCT((IFERROR(YEAR('Expense Log'!$A$8:$A$200),0)=$B$4)*(IFERROR(MONTH('Expense Log'!$A$8:$A$200),0)=2)*('Expense Log'!$F$8:$F$200=$A24)*IFERROR('Expense Log'!$I$8:$I$200,0)),0)</f>
        <v/>
      </c>
      <c r="D24" s="26">
        <f>IFERROR(SUMPRODUCT((IFERROR(YEAR('Expense Log'!$A$8:$A$200),0)=$B$4)*(IFERROR(MONTH('Expense Log'!$A$8:$A$200),0)=3)*('Expense Log'!$F$8:$F$200=$A24)*IFERROR('Expense Log'!$I$8:$I$200,0)),0)</f>
        <v/>
      </c>
      <c r="E24" s="26">
        <f>IFERROR(SUMPRODUCT((IFERROR(YEAR('Expense Log'!$A$8:$A$200),0)=$B$4)*(IFERROR(MONTH('Expense Log'!$A$8:$A$200),0)=4)*('Expense Log'!$F$8:$F$200=$A24)*IFERROR('Expense Log'!$I$8:$I$200,0)),0)</f>
        <v/>
      </c>
      <c r="F24" s="26">
        <f>IFERROR(SUMPRODUCT((IFERROR(YEAR('Expense Log'!$A$8:$A$200),0)=$B$4)*(IFERROR(MONTH('Expense Log'!$A$8:$A$200),0)=5)*('Expense Log'!$F$8:$F$200=$A24)*IFERROR('Expense Log'!$I$8:$I$200,0)),0)</f>
        <v/>
      </c>
      <c r="G24" s="26">
        <f>IFERROR(SUMPRODUCT((IFERROR(YEAR('Expense Log'!$A$8:$A$200),0)=$B$4)*(IFERROR(MONTH('Expense Log'!$A$8:$A$200),0)=6)*('Expense Log'!$F$8:$F$200=$A24)*IFERROR('Expense Log'!$I$8:$I$200,0)),0)</f>
        <v/>
      </c>
      <c r="H24" s="26">
        <f>IFERROR(SUMPRODUCT((IFERROR(YEAR('Expense Log'!$A$8:$A$200),0)=$B$4)*(IFERROR(MONTH('Expense Log'!$A$8:$A$200),0)=7)*('Expense Log'!$F$8:$F$200=$A24)*IFERROR('Expense Log'!$I$8:$I$200,0)),0)</f>
        <v/>
      </c>
      <c r="I24" s="26">
        <f>IFERROR(SUMPRODUCT((IFERROR(YEAR('Expense Log'!$A$8:$A$200),0)=$B$4)*(IFERROR(MONTH('Expense Log'!$A$8:$A$200),0)=8)*('Expense Log'!$F$8:$F$200=$A24)*IFERROR('Expense Log'!$I$8:$I$200,0)),0)</f>
        <v/>
      </c>
      <c r="J24" s="26">
        <f>IFERROR(SUMPRODUCT((IFERROR(YEAR('Expense Log'!$A$8:$A$200),0)=$B$4)*(IFERROR(MONTH('Expense Log'!$A$8:$A$200),0)=9)*('Expense Log'!$F$8:$F$200=$A24)*IFERROR('Expense Log'!$I$8:$I$200,0)),0)</f>
        <v/>
      </c>
      <c r="K24" s="26">
        <f>IFERROR(SUMPRODUCT((IFERROR(YEAR('Expense Log'!$A$8:$A$200),0)=$B$4)*(IFERROR(MONTH('Expense Log'!$A$8:$A$200),0)=10)*('Expense Log'!$F$8:$F$200=$A24)*IFERROR('Expense Log'!$I$8:$I$200,0)),0)</f>
        <v/>
      </c>
      <c r="L24" s="26">
        <f>IFERROR(SUMPRODUCT((IFERROR(YEAR('Expense Log'!$A$8:$A$200),0)=$B$4)*(IFERROR(MONTH('Expense Log'!$A$8:$A$200),0)=11)*('Expense Log'!$F$8:$F$200=$A24)*IFERROR('Expense Log'!$I$8:$I$200,0)),0)</f>
        <v/>
      </c>
      <c r="M24" s="26">
        <f>IFERROR(SUMPRODUCT((IFERROR(YEAR('Expense Log'!$A$8:$A$200),0)=$B$4)*(IFERROR(MONTH('Expense Log'!$A$8:$A$200),0)=12)*('Expense Log'!$F$8:$F$200=$A24)*IFERROR('Expense Log'!$I$8:$I$200,0)),0)</f>
        <v/>
      </c>
      <c r="N24" s="27">
        <f>SUM(B24:M24)</f>
        <v/>
      </c>
    </row>
    <row r="25" ht="18" customHeight="1">
      <c r="A25" s="25" t="inlineStr">
        <is>
          <t>Line 27a — Other (Bank fees)</t>
        </is>
      </c>
      <c r="B25" s="26">
        <f>IFERROR(SUMPRODUCT((IFERROR(YEAR('Expense Log'!$A$8:$A$200),0)=$B$4)*(IFERROR(MONTH('Expense Log'!$A$8:$A$200),0)=1)*('Expense Log'!$F$8:$F$200=$A25)*IFERROR('Expense Log'!$I$8:$I$200,0)),0)</f>
        <v/>
      </c>
      <c r="C25" s="26">
        <f>IFERROR(SUMPRODUCT((IFERROR(YEAR('Expense Log'!$A$8:$A$200),0)=$B$4)*(IFERROR(MONTH('Expense Log'!$A$8:$A$200),0)=2)*('Expense Log'!$F$8:$F$200=$A25)*IFERROR('Expense Log'!$I$8:$I$200,0)),0)</f>
        <v/>
      </c>
      <c r="D25" s="26">
        <f>IFERROR(SUMPRODUCT((IFERROR(YEAR('Expense Log'!$A$8:$A$200),0)=$B$4)*(IFERROR(MONTH('Expense Log'!$A$8:$A$200),0)=3)*('Expense Log'!$F$8:$F$200=$A25)*IFERROR('Expense Log'!$I$8:$I$200,0)),0)</f>
        <v/>
      </c>
      <c r="E25" s="26">
        <f>IFERROR(SUMPRODUCT((IFERROR(YEAR('Expense Log'!$A$8:$A$200),0)=$B$4)*(IFERROR(MONTH('Expense Log'!$A$8:$A$200),0)=4)*('Expense Log'!$F$8:$F$200=$A25)*IFERROR('Expense Log'!$I$8:$I$200,0)),0)</f>
        <v/>
      </c>
      <c r="F25" s="26">
        <f>IFERROR(SUMPRODUCT((IFERROR(YEAR('Expense Log'!$A$8:$A$200),0)=$B$4)*(IFERROR(MONTH('Expense Log'!$A$8:$A$200),0)=5)*('Expense Log'!$F$8:$F$200=$A25)*IFERROR('Expense Log'!$I$8:$I$200,0)),0)</f>
        <v/>
      </c>
      <c r="G25" s="26">
        <f>IFERROR(SUMPRODUCT((IFERROR(YEAR('Expense Log'!$A$8:$A$200),0)=$B$4)*(IFERROR(MONTH('Expense Log'!$A$8:$A$200),0)=6)*('Expense Log'!$F$8:$F$200=$A25)*IFERROR('Expense Log'!$I$8:$I$200,0)),0)</f>
        <v/>
      </c>
      <c r="H25" s="26">
        <f>IFERROR(SUMPRODUCT((IFERROR(YEAR('Expense Log'!$A$8:$A$200),0)=$B$4)*(IFERROR(MONTH('Expense Log'!$A$8:$A$200),0)=7)*('Expense Log'!$F$8:$F$200=$A25)*IFERROR('Expense Log'!$I$8:$I$200,0)),0)</f>
        <v/>
      </c>
      <c r="I25" s="26">
        <f>IFERROR(SUMPRODUCT((IFERROR(YEAR('Expense Log'!$A$8:$A$200),0)=$B$4)*(IFERROR(MONTH('Expense Log'!$A$8:$A$200),0)=8)*('Expense Log'!$F$8:$F$200=$A25)*IFERROR('Expense Log'!$I$8:$I$200,0)),0)</f>
        <v/>
      </c>
      <c r="J25" s="26">
        <f>IFERROR(SUMPRODUCT((IFERROR(YEAR('Expense Log'!$A$8:$A$200),0)=$B$4)*(IFERROR(MONTH('Expense Log'!$A$8:$A$200),0)=9)*('Expense Log'!$F$8:$F$200=$A25)*IFERROR('Expense Log'!$I$8:$I$200,0)),0)</f>
        <v/>
      </c>
      <c r="K25" s="26">
        <f>IFERROR(SUMPRODUCT((IFERROR(YEAR('Expense Log'!$A$8:$A$200),0)=$B$4)*(IFERROR(MONTH('Expense Log'!$A$8:$A$200),0)=10)*('Expense Log'!$F$8:$F$200=$A25)*IFERROR('Expense Log'!$I$8:$I$200,0)),0)</f>
        <v/>
      </c>
      <c r="L25" s="26">
        <f>IFERROR(SUMPRODUCT((IFERROR(YEAR('Expense Log'!$A$8:$A$200),0)=$B$4)*(IFERROR(MONTH('Expense Log'!$A$8:$A$200),0)=11)*('Expense Log'!$F$8:$F$200=$A25)*IFERROR('Expense Log'!$I$8:$I$200,0)),0)</f>
        <v/>
      </c>
      <c r="M25" s="26">
        <f>IFERROR(SUMPRODUCT((IFERROR(YEAR('Expense Log'!$A$8:$A$200),0)=$B$4)*(IFERROR(MONTH('Expense Log'!$A$8:$A$200),0)=12)*('Expense Log'!$F$8:$F$200=$A25)*IFERROR('Expense Log'!$I$8:$I$200,0)),0)</f>
        <v/>
      </c>
      <c r="N25" s="27">
        <f>SUM(B25:M25)</f>
        <v/>
      </c>
    </row>
    <row r="26" ht="18" customHeight="1">
      <c r="A26" s="25" t="inlineStr">
        <is>
          <t>Line 27a — Other (Education)</t>
        </is>
      </c>
      <c r="B26" s="26">
        <f>IFERROR(SUMPRODUCT((IFERROR(YEAR('Expense Log'!$A$8:$A$200),0)=$B$4)*(IFERROR(MONTH('Expense Log'!$A$8:$A$200),0)=1)*('Expense Log'!$F$8:$F$200=$A26)*IFERROR('Expense Log'!$I$8:$I$200,0)),0)</f>
        <v/>
      </c>
      <c r="C26" s="26">
        <f>IFERROR(SUMPRODUCT((IFERROR(YEAR('Expense Log'!$A$8:$A$200),0)=$B$4)*(IFERROR(MONTH('Expense Log'!$A$8:$A$200),0)=2)*('Expense Log'!$F$8:$F$200=$A26)*IFERROR('Expense Log'!$I$8:$I$200,0)),0)</f>
        <v/>
      </c>
      <c r="D26" s="26">
        <f>IFERROR(SUMPRODUCT((IFERROR(YEAR('Expense Log'!$A$8:$A$200),0)=$B$4)*(IFERROR(MONTH('Expense Log'!$A$8:$A$200),0)=3)*('Expense Log'!$F$8:$F$200=$A26)*IFERROR('Expense Log'!$I$8:$I$200,0)),0)</f>
        <v/>
      </c>
      <c r="E26" s="26">
        <f>IFERROR(SUMPRODUCT((IFERROR(YEAR('Expense Log'!$A$8:$A$200),0)=$B$4)*(IFERROR(MONTH('Expense Log'!$A$8:$A$200),0)=4)*('Expense Log'!$F$8:$F$200=$A26)*IFERROR('Expense Log'!$I$8:$I$200,0)),0)</f>
        <v/>
      </c>
      <c r="F26" s="26">
        <f>IFERROR(SUMPRODUCT((IFERROR(YEAR('Expense Log'!$A$8:$A$200),0)=$B$4)*(IFERROR(MONTH('Expense Log'!$A$8:$A$200),0)=5)*('Expense Log'!$F$8:$F$200=$A26)*IFERROR('Expense Log'!$I$8:$I$200,0)),0)</f>
        <v/>
      </c>
      <c r="G26" s="26">
        <f>IFERROR(SUMPRODUCT((IFERROR(YEAR('Expense Log'!$A$8:$A$200),0)=$B$4)*(IFERROR(MONTH('Expense Log'!$A$8:$A$200),0)=6)*('Expense Log'!$F$8:$F$200=$A26)*IFERROR('Expense Log'!$I$8:$I$200,0)),0)</f>
        <v/>
      </c>
      <c r="H26" s="26">
        <f>IFERROR(SUMPRODUCT((IFERROR(YEAR('Expense Log'!$A$8:$A$200),0)=$B$4)*(IFERROR(MONTH('Expense Log'!$A$8:$A$200),0)=7)*('Expense Log'!$F$8:$F$200=$A26)*IFERROR('Expense Log'!$I$8:$I$200,0)),0)</f>
        <v/>
      </c>
      <c r="I26" s="26">
        <f>IFERROR(SUMPRODUCT((IFERROR(YEAR('Expense Log'!$A$8:$A$200),0)=$B$4)*(IFERROR(MONTH('Expense Log'!$A$8:$A$200),0)=8)*('Expense Log'!$F$8:$F$200=$A26)*IFERROR('Expense Log'!$I$8:$I$200,0)),0)</f>
        <v/>
      </c>
      <c r="J26" s="26">
        <f>IFERROR(SUMPRODUCT((IFERROR(YEAR('Expense Log'!$A$8:$A$200),0)=$B$4)*(IFERROR(MONTH('Expense Log'!$A$8:$A$200),0)=9)*('Expense Log'!$F$8:$F$200=$A26)*IFERROR('Expense Log'!$I$8:$I$200,0)),0)</f>
        <v/>
      </c>
      <c r="K26" s="26">
        <f>IFERROR(SUMPRODUCT((IFERROR(YEAR('Expense Log'!$A$8:$A$200),0)=$B$4)*(IFERROR(MONTH('Expense Log'!$A$8:$A$200),0)=10)*('Expense Log'!$F$8:$F$200=$A26)*IFERROR('Expense Log'!$I$8:$I$200,0)),0)</f>
        <v/>
      </c>
      <c r="L26" s="26">
        <f>IFERROR(SUMPRODUCT((IFERROR(YEAR('Expense Log'!$A$8:$A$200),0)=$B$4)*(IFERROR(MONTH('Expense Log'!$A$8:$A$200),0)=11)*('Expense Log'!$F$8:$F$200=$A26)*IFERROR('Expense Log'!$I$8:$I$200,0)),0)</f>
        <v/>
      </c>
      <c r="M26" s="26">
        <f>IFERROR(SUMPRODUCT((IFERROR(YEAR('Expense Log'!$A$8:$A$200),0)=$B$4)*(IFERROR(MONTH('Expense Log'!$A$8:$A$200),0)=12)*('Expense Log'!$F$8:$F$200=$A26)*IFERROR('Expense Log'!$I$8:$I$200,0)),0)</f>
        <v/>
      </c>
      <c r="N26" s="27">
        <f>SUM(B26:M26)</f>
        <v/>
      </c>
    </row>
    <row r="27" ht="18" customHeight="1">
      <c r="A27" s="25" t="inlineStr">
        <is>
          <t>Line 27a — Other (Software &amp; subscriptions)</t>
        </is>
      </c>
      <c r="B27" s="26">
        <f>IFERROR(SUMPRODUCT((IFERROR(YEAR('Expense Log'!$A$8:$A$200),0)=$B$4)*(IFERROR(MONTH('Expense Log'!$A$8:$A$200),0)=1)*('Expense Log'!$F$8:$F$200=$A27)*IFERROR('Expense Log'!$I$8:$I$200,0)),0)</f>
        <v/>
      </c>
      <c r="C27" s="26">
        <f>IFERROR(SUMPRODUCT((IFERROR(YEAR('Expense Log'!$A$8:$A$200),0)=$B$4)*(IFERROR(MONTH('Expense Log'!$A$8:$A$200),0)=2)*('Expense Log'!$F$8:$F$200=$A27)*IFERROR('Expense Log'!$I$8:$I$200,0)),0)</f>
        <v/>
      </c>
      <c r="D27" s="26">
        <f>IFERROR(SUMPRODUCT((IFERROR(YEAR('Expense Log'!$A$8:$A$200),0)=$B$4)*(IFERROR(MONTH('Expense Log'!$A$8:$A$200),0)=3)*('Expense Log'!$F$8:$F$200=$A27)*IFERROR('Expense Log'!$I$8:$I$200,0)),0)</f>
        <v/>
      </c>
      <c r="E27" s="26">
        <f>IFERROR(SUMPRODUCT((IFERROR(YEAR('Expense Log'!$A$8:$A$200),0)=$B$4)*(IFERROR(MONTH('Expense Log'!$A$8:$A$200),0)=4)*('Expense Log'!$F$8:$F$200=$A27)*IFERROR('Expense Log'!$I$8:$I$200,0)),0)</f>
        <v/>
      </c>
      <c r="F27" s="26">
        <f>IFERROR(SUMPRODUCT((IFERROR(YEAR('Expense Log'!$A$8:$A$200),0)=$B$4)*(IFERROR(MONTH('Expense Log'!$A$8:$A$200),0)=5)*('Expense Log'!$F$8:$F$200=$A27)*IFERROR('Expense Log'!$I$8:$I$200,0)),0)</f>
        <v/>
      </c>
      <c r="G27" s="26">
        <f>IFERROR(SUMPRODUCT((IFERROR(YEAR('Expense Log'!$A$8:$A$200),0)=$B$4)*(IFERROR(MONTH('Expense Log'!$A$8:$A$200),0)=6)*('Expense Log'!$F$8:$F$200=$A27)*IFERROR('Expense Log'!$I$8:$I$200,0)),0)</f>
        <v/>
      </c>
      <c r="H27" s="26">
        <f>IFERROR(SUMPRODUCT((IFERROR(YEAR('Expense Log'!$A$8:$A$200),0)=$B$4)*(IFERROR(MONTH('Expense Log'!$A$8:$A$200),0)=7)*('Expense Log'!$F$8:$F$200=$A27)*IFERROR('Expense Log'!$I$8:$I$200,0)),0)</f>
        <v/>
      </c>
      <c r="I27" s="26">
        <f>IFERROR(SUMPRODUCT((IFERROR(YEAR('Expense Log'!$A$8:$A$200),0)=$B$4)*(IFERROR(MONTH('Expense Log'!$A$8:$A$200),0)=8)*('Expense Log'!$F$8:$F$200=$A27)*IFERROR('Expense Log'!$I$8:$I$200,0)),0)</f>
        <v/>
      </c>
      <c r="J27" s="26">
        <f>IFERROR(SUMPRODUCT((IFERROR(YEAR('Expense Log'!$A$8:$A$200),0)=$B$4)*(IFERROR(MONTH('Expense Log'!$A$8:$A$200),0)=9)*('Expense Log'!$F$8:$F$200=$A27)*IFERROR('Expense Log'!$I$8:$I$200,0)),0)</f>
        <v/>
      </c>
      <c r="K27" s="26">
        <f>IFERROR(SUMPRODUCT((IFERROR(YEAR('Expense Log'!$A$8:$A$200),0)=$B$4)*(IFERROR(MONTH('Expense Log'!$A$8:$A$200),0)=10)*('Expense Log'!$F$8:$F$200=$A27)*IFERROR('Expense Log'!$I$8:$I$200,0)),0)</f>
        <v/>
      </c>
      <c r="L27" s="26">
        <f>IFERROR(SUMPRODUCT((IFERROR(YEAR('Expense Log'!$A$8:$A$200),0)=$B$4)*(IFERROR(MONTH('Expense Log'!$A$8:$A$200),0)=11)*('Expense Log'!$F$8:$F$200=$A27)*IFERROR('Expense Log'!$I$8:$I$200,0)),0)</f>
        <v/>
      </c>
      <c r="M27" s="26">
        <f>IFERROR(SUMPRODUCT((IFERROR(YEAR('Expense Log'!$A$8:$A$200),0)=$B$4)*(IFERROR(MONTH('Expense Log'!$A$8:$A$200),0)=12)*('Expense Log'!$F$8:$F$200=$A27)*IFERROR('Expense Log'!$I$8:$I$200,0)),0)</f>
        <v/>
      </c>
      <c r="N27" s="27">
        <f>SUM(B27:M27)</f>
        <v/>
      </c>
    </row>
    <row r="28" ht="18" customHeight="1">
      <c r="A28" s="25" t="inlineStr">
        <is>
          <t>Line 27a — Other (Misc business)</t>
        </is>
      </c>
      <c r="B28" s="26">
        <f>IFERROR(SUMPRODUCT((IFERROR(YEAR('Expense Log'!$A$8:$A$200),0)=$B$4)*(IFERROR(MONTH('Expense Log'!$A$8:$A$200),0)=1)*('Expense Log'!$F$8:$F$200=$A28)*IFERROR('Expense Log'!$I$8:$I$200,0)),0)</f>
        <v/>
      </c>
      <c r="C28" s="26">
        <f>IFERROR(SUMPRODUCT((IFERROR(YEAR('Expense Log'!$A$8:$A$200),0)=$B$4)*(IFERROR(MONTH('Expense Log'!$A$8:$A$200),0)=2)*('Expense Log'!$F$8:$F$200=$A28)*IFERROR('Expense Log'!$I$8:$I$200,0)),0)</f>
        <v/>
      </c>
      <c r="D28" s="26">
        <f>IFERROR(SUMPRODUCT((IFERROR(YEAR('Expense Log'!$A$8:$A$200),0)=$B$4)*(IFERROR(MONTH('Expense Log'!$A$8:$A$200),0)=3)*('Expense Log'!$F$8:$F$200=$A28)*IFERROR('Expense Log'!$I$8:$I$200,0)),0)</f>
        <v/>
      </c>
      <c r="E28" s="26">
        <f>IFERROR(SUMPRODUCT((IFERROR(YEAR('Expense Log'!$A$8:$A$200),0)=$B$4)*(IFERROR(MONTH('Expense Log'!$A$8:$A$200),0)=4)*('Expense Log'!$F$8:$F$200=$A28)*IFERROR('Expense Log'!$I$8:$I$200,0)),0)</f>
        <v/>
      </c>
      <c r="F28" s="26">
        <f>IFERROR(SUMPRODUCT((IFERROR(YEAR('Expense Log'!$A$8:$A$200),0)=$B$4)*(IFERROR(MONTH('Expense Log'!$A$8:$A$200),0)=5)*('Expense Log'!$F$8:$F$200=$A28)*IFERROR('Expense Log'!$I$8:$I$200,0)),0)</f>
        <v/>
      </c>
      <c r="G28" s="26">
        <f>IFERROR(SUMPRODUCT((IFERROR(YEAR('Expense Log'!$A$8:$A$200),0)=$B$4)*(IFERROR(MONTH('Expense Log'!$A$8:$A$200),0)=6)*('Expense Log'!$F$8:$F$200=$A28)*IFERROR('Expense Log'!$I$8:$I$200,0)),0)</f>
        <v/>
      </c>
      <c r="H28" s="26">
        <f>IFERROR(SUMPRODUCT((IFERROR(YEAR('Expense Log'!$A$8:$A$200),0)=$B$4)*(IFERROR(MONTH('Expense Log'!$A$8:$A$200),0)=7)*('Expense Log'!$F$8:$F$200=$A28)*IFERROR('Expense Log'!$I$8:$I$200,0)),0)</f>
        <v/>
      </c>
      <c r="I28" s="26">
        <f>IFERROR(SUMPRODUCT((IFERROR(YEAR('Expense Log'!$A$8:$A$200),0)=$B$4)*(IFERROR(MONTH('Expense Log'!$A$8:$A$200),0)=8)*('Expense Log'!$F$8:$F$200=$A28)*IFERROR('Expense Log'!$I$8:$I$200,0)),0)</f>
        <v/>
      </c>
      <c r="J28" s="26">
        <f>IFERROR(SUMPRODUCT((IFERROR(YEAR('Expense Log'!$A$8:$A$200),0)=$B$4)*(IFERROR(MONTH('Expense Log'!$A$8:$A$200),0)=9)*('Expense Log'!$F$8:$F$200=$A28)*IFERROR('Expense Log'!$I$8:$I$200,0)),0)</f>
        <v/>
      </c>
      <c r="K28" s="26">
        <f>IFERROR(SUMPRODUCT((IFERROR(YEAR('Expense Log'!$A$8:$A$200),0)=$B$4)*(IFERROR(MONTH('Expense Log'!$A$8:$A$200),0)=10)*('Expense Log'!$F$8:$F$200=$A28)*IFERROR('Expense Log'!$I$8:$I$200,0)),0)</f>
        <v/>
      </c>
      <c r="L28" s="26">
        <f>IFERROR(SUMPRODUCT((IFERROR(YEAR('Expense Log'!$A$8:$A$200),0)=$B$4)*(IFERROR(MONTH('Expense Log'!$A$8:$A$200),0)=11)*('Expense Log'!$F$8:$F$200=$A28)*IFERROR('Expense Log'!$I$8:$I$200,0)),0)</f>
        <v/>
      </c>
      <c r="M28" s="26">
        <f>IFERROR(SUMPRODUCT((IFERROR(YEAR('Expense Log'!$A$8:$A$200),0)=$B$4)*(IFERROR(MONTH('Expense Log'!$A$8:$A$200),0)=12)*('Expense Log'!$F$8:$F$200=$A28)*IFERROR('Expense Log'!$I$8:$I$200,0)),0)</f>
        <v/>
      </c>
      <c r="N28" s="27">
        <f>SUM(B28:M28)</f>
        <v/>
      </c>
    </row>
    <row r="29" ht="18" customHeight="1">
      <c r="A29" s="25" t="inlineStr">
        <is>
          <t>Line 30 — Home office (Form 8829)</t>
        </is>
      </c>
      <c r="B29" s="26">
        <f>IFERROR(SUMPRODUCT((IFERROR(YEAR('Expense Log'!$A$8:$A$200),0)=$B$4)*(IFERROR(MONTH('Expense Log'!$A$8:$A$200),0)=1)*('Expense Log'!$F$8:$F$200=$A29)*IFERROR('Expense Log'!$I$8:$I$200,0)),0)</f>
        <v/>
      </c>
      <c r="C29" s="26">
        <f>IFERROR(SUMPRODUCT((IFERROR(YEAR('Expense Log'!$A$8:$A$200),0)=$B$4)*(IFERROR(MONTH('Expense Log'!$A$8:$A$200),0)=2)*('Expense Log'!$F$8:$F$200=$A29)*IFERROR('Expense Log'!$I$8:$I$200,0)),0)</f>
        <v/>
      </c>
      <c r="D29" s="26">
        <f>IFERROR(SUMPRODUCT((IFERROR(YEAR('Expense Log'!$A$8:$A$200),0)=$B$4)*(IFERROR(MONTH('Expense Log'!$A$8:$A$200),0)=3)*('Expense Log'!$F$8:$F$200=$A29)*IFERROR('Expense Log'!$I$8:$I$200,0)),0)</f>
        <v/>
      </c>
      <c r="E29" s="26">
        <f>IFERROR(SUMPRODUCT((IFERROR(YEAR('Expense Log'!$A$8:$A$200),0)=$B$4)*(IFERROR(MONTH('Expense Log'!$A$8:$A$200),0)=4)*('Expense Log'!$F$8:$F$200=$A29)*IFERROR('Expense Log'!$I$8:$I$200,0)),0)</f>
        <v/>
      </c>
      <c r="F29" s="26">
        <f>IFERROR(SUMPRODUCT((IFERROR(YEAR('Expense Log'!$A$8:$A$200),0)=$B$4)*(IFERROR(MONTH('Expense Log'!$A$8:$A$200),0)=5)*('Expense Log'!$F$8:$F$200=$A29)*IFERROR('Expense Log'!$I$8:$I$200,0)),0)</f>
        <v/>
      </c>
      <c r="G29" s="26">
        <f>IFERROR(SUMPRODUCT((IFERROR(YEAR('Expense Log'!$A$8:$A$200),0)=$B$4)*(IFERROR(MONTH('Expense Log'!$A$8:$A$200),0)=6)*('Expense Log'!$F$8:$F$200=$A29)*IFERROR('Expense Log'!$I$8:$I$200,0)),0)</f>
        <v/>
      </c>
      <c r="H29" s="26">
        <f>IFERROR(SUMPRODUCT((IFERROR(YEAR('Expense Log'!$A$8:$A$200),0)=$B$4)*(IFERROR(MONTH('Expense Log'!$A$8:$A$200),0)=7)*('Expense Log'!$F$8:$F$200=$A29)*IFERROR('Expense Log'!$I$8:$I$200,0)),0)</f>
        <v/>
      </c>
      <c r="I29" s="26">
        <f>IFERROR(SUMPRODUCT((IFERROR(YEAR('Expense Log'!$A$8:$A$200),0)=$B$4)*(IFERROR(MONTH('Expense Log'!$A$8:$A$200),0)=8)*('Expense Log'!$F$8:$F$200=$A29)*IFERROR('Expense Log'!$I$8:$I$200,0)),0)</f>
        <v/>
      </c>
      <c r="J29" s="26">
        <f>IFERROR(SUMPRODUCT((IFERROR(YEAR('Expense Log'!$A$8:$A$200),0)=$B$4)*(IFERROR(MONTH('Expense Log'!$A$8:$A$200),0)=9)*('Expense Log'!$F$8:$F$200=$A29)*IFERROR('Expense Log'!$I$8:$I$200,0)),0)</f>
        <v/>
      </c>
      <c r="K29" s="26">
        <f>IFERROR(SUMPRODUCT((IFERROR(YEAR('Expense Log'!$A$8:$A$200),0)=$B$4)*(IFERROR(MONTH('Expense Log'!$A$8:$A$200),0)=10)*('Expense Log'!$F$8:$F$200=$A29)*IFERROR('Expense Log'!$I$8:$I$200,0)),0)</f>
        <v/>
      </c>
      <c r="L29" s="26">
        <f>IFERROR(SUMPRODUCT((IFERROR(YEAR('Expense Log'!$A$8:$A$200),0)=$B$4)*(IFERROR(MONTH('Expense Log'!$A$8:$A$200),0)=11)*('Expense Log'!$F$8:$F$200=$A29)*IFERROR('Expense Log'!$I$8:$I$200,0)),0)</f>
        <v/>
      </c>
      <c r="M29" s="26">
        <f>IFERROR(SUMPRODUCT((IFERROR(YEAR('Expense Log'!$A$8:$A$200),0)=$B$4)*(IFERROR(MONTH('Expense Log'!$A$8:$A$200),0)=12)*('Expense Log'!$F$8:$F$200=$A29)*IFERROR('Expense Log'!$I$8:$I$200,0)),0)</f>
        <v/>
      </c>
      <c r="N29" s="27">
        <f>SUM(B29:M29)</f>
        <v/>
      </c>
    </row>
    <row r="30" ht="18" customHeight="1">
      <c r="A30" s="25" t="inlineStr">
        <is>
          <t>Part III — COGS Purchases</t>
        </is>
      </c>
      <c r="B30" s="26">
        <f>IFERROR(SUMPRODUCT((IFERROR(YEAR('Expense Log'!$A$8:$A$200),0)=$B$4)*(IFERROR(MONTH('Expense Log'!$A$8:$A$200),0)=1)*('Expense Log'!$F$8:$F$200=$A30)*IFERROR('Expense Log'!$I$8:$I$200,0)),0)</f>
        <v/>
      </c>
      <c r="C30" s="26">
        <f>IFERROR(SUMPRODUCT((IFERROR(YEAR('Expense Log'!$A$8:$A$200),0)=$B$4)*(IFERROR(MONTH('Expense Log'!$A$8:$A$200),0)=2)*('Expense Log'!$F$8:$F$200=$A30)*IFERROR('Expense Log'!$I$8:$I$200,0)),0)</f>
        <v/>
      </c>
      <c r="D30" s="26">
        <f>IFERROR(SUMPRODUCT((IFERROR(YEAR('Expense Log'!$A$8:$A$200),0)=$B$4)*(IFERROR(MONTH('Expense Log'!$A$8:$A$200),0)=3)*('Expense Log'!$F$8:$F$200=$A30)*IFERROR('Expense Log'!$I$8:$I$200,0)),0)</f>
        <v/>
      </c>
      <c r="E30" s="26">
        <f>IFERROR(SUMPRODUCT((IFERROR(YEAR('Expense Log'!$A$8:$A$200),0)=$B$4)*(IFERROR(MONTH('Expense Log'!$A$8:$A$200),0)=4)*('Expense Log'!$F$8:$F$200=$A30)*IFERROR('Expense Log'!$I$8:$I$200,0)),0)</f>
        <v/>
      </c>
      <c r="F30" s="26">
        <f>IFERROR(SUMPRODUCT((IFERROR(YEAR('Expense Log'!$A$8:$A$200),0)=$B$4)*(IFERROR(MONTH('Expense Log'!$A$8:$A$200),0)=5)*('Expense Log'!$F$8:$F$200=$A30)*IFERROR('Expense Log'!$I$8:$I$200,0)),0)</f>
        <v/>
      </c>
      <c r="G30" s="26">
        <f>IFERROR(SUMPRODUCT((IFERROR(YEAR('Expense Log'!$A$8:$A$200),0)=$B$4)*(IFERROR(MONTH('Expense Log'!$A$8:$A$200),0)=6)*('Expense Log'!$F$8:$F$200=$A30)*IFERROR('Expense Log'!$I$8:$I$200,0)),0)</f>
        <v/>
      </c>
      <c r="H30" s="26">
        <f>IFERROR(SUMPRODUCT((IFERROR(YEAR('Expense Log'!$A$8:$A$200),0)=$B$4)*(IFERROR(MONTH('Expense Log'!$A$8:$A$200),0)=7)*('Expense Log'!$F$8:$F$200=$A30)*IFERROR('Expense Log'!$I$8:$I$200,0)),0)</f>
        <v/>
      </c>
      <c r="I30" s="26">
        <f>IFERROR(SUMPRODUCT((IFERROR(YEAR('Expense Log'!$A$8:$A$200),0)=$B$4)*(IFERROR(MONTH('Expense Log'!$A$8:$A$200),0)=8)*('Expense Log'!$F$8:$F$200=$A30)*IFERROR('Expense Log'!$I$8:$I$200,0)),0)</f>
        <v/>
      </c>
      <c r="J30" s="26">
        <f>IFERROR(SUMPRODUCT((IFERROR(YEAR('Expense Log'!$A$8:$A$200),0)=$B$4)*(IFERROR(MONTH('Expense Log'!$A$8:$A$200),0)=9)*('Expense Log'!$F$8:$F$200=$A30)*IFERROR('Expense Log'!$I$8:$I$200,0)),0)</f>
        <v/>
      </c>
      <c r="K30" s="26">
        <f>IFERROR(SUMPRODUCT((IFERROR(YEAR('Expense Log'!$A$8:$A$200),0)=$B$4)*(IFERROR(MONTH('Expense Log'!$A$8:$A$200),0)=10)*('Expense Log'!$F$8:$F$200=$A30)*IFERROR('Expense Log'!$I$8:$I$200,0)),0)</f>
        <v/>
      </c>
      <c r="L30" s="26">
        <f>IFERROR(SUMPRODUCT((IFERROR(YEAR('Expense Log'!$A$8:$A$200),0)=$B$4)*(IFERROR(MONTH('Expense Log'!$A$8:$A$200),0)=11)*('Expense Log'!$F$8:$F$200=$A30)*IFERROR('Expense Log'!$I$8:$I$200,0)),0)</f>
        <v/>
      </c>
      <c r="M30" s="26">
        <f>IFERROR(SUMPRODUCT((IFERROR(YEAR('Expense Log'!$A$8:$A$200),0)=$B$4)*(IFERROR(MONTH('Expense Log'!$A$8:$A$200),0)=12)*('Expense Log'!$F$8:$F$200=$A30)*IFERROR('Expense Log'!$I$8:$I$200,0)),0)</f>
        <v/>
      </c>
      <c r="N30" s="27">
        <f>SUM(B30:M30)</f>
        <v/>
      </c>
    </row>
    <row r="31" ht="18" customHeight="1">
      <c r="A31" s="25" t="inlineStr">
        <is>
          <t>Part III — COGS Materials &amp; Labor</t>
        </is>
      </c>
      <c r="B31" s="26">
        <f>IFERROR(SUMPRODUCT((IFERROR(YEAR('Expense Log'!$A$8:$A$200),0)=$B$4)*(IFERROR(MONTH('Expense Log'!$A$8:$A$200),0)=1)*('Expense Log'!$F$8:$F$200=$A31)*IFERROR('Expense Log'!$I$8:$I$200,0)),0)</f>
        <v/>
      </c>
      <c r="C31" s="26">
        <f>IFERROR(SUMPRODUCT((IFERROR(YEAR('Expense Log'!$A$8:$A$200),0)=$B$4)*(IFERROR(MONTH('Expense Log'!$A$8:$A$200),0)=2)*('Expense Log'!$F$8:$F$200=$A31)*IFERROR('Expense Log'!$I$8:$I$200,0)),0)</f>
        <v/>
      </c>
      <c r="D31" s="26">
        <f>IFERROR(SUMPRODUCT((IFERROR(YEAR('Expense Log'!$A$8:$A$200),0)=$B$4)*(IFERROR(MONTH('Expense Log'!$A$8:$A$200),0)=3)*('Expense Log'!$F$8:$F$200=$A31)*IFERROR('Expense Log'!$I$8:$I$200,0)),0)</f>
        <v/>
      </c>
      <c r="E31" s="26">
        <f>IFERROR(SUMPRODUCT((IFERROR(YEAR('Expense Log'!$A$8:$A$200),0)=$B$4)*(IFERROR(MONTH('Expense Log'!$A$8:$A$200),0)=4)*('Expense Log'!$F$8:$F$200=$A31)*IFERROR('Expense Log'!$I$8:$I$200,0)),0)</f>
        <v/>
      </c>
      <c r="F31" s="26">
        <f>IFERROR(SUMPRODUCT((IFERROR(YEAR('Expense Log'!$A$8:$A$200),0)=$B$4)*(IFERROR(MONTH('Expense Log'!$A$8:$A$200),0)=5)*('Expense Log'!$F$8:$F$200=$A31)*IFERROR('Expense Log'!$I$8:$I$200,0)),0)</f>
        <v/>
      </c>
      <c r="G31" s="26">
        <f>IFERROR(SUMPRODUCT((IFERROR(YEAR('Expense Log'!$A$8:$A$200),0)=$B$4)*(IFERROR(MONTH('Expense Log'!$A$8:$A$200),0)=6)*('Expense Log'!$F$8:$F$200=$A31)*IFERROR('Expense Log'!$I$8:$I$200,0)),0)</f>
        <v/>
      </c>
      <c r="H31" s="26">
        <f>IFERROR(SUMPRODUCT((IFERROR(YEAR('Expense Log'!$A$8:$A$200),0)=$B$4)*(IFERROR(MONTH('Expense Log'!$A$8:$A$200),0)=7)*('Expense Log'!$F$8:$F$200=$A31)*IFERROR('Expense Log'!$I$8:$I$200,0)),0)</f>
        <v/>
      </c>
      <c r="I31" s="26">
        <f>IFERROR(SUMPRODUCT((IFERROR(YEAR('Expense Log'!$A$8:$A$200),0)=$B$4)*(IFERROR(MONTH('Expense Log'!$A$8:$A$200),0)=8)*('Expense Log'!$F$8:$F$200=$A31)*IFERROR('Expense Log'!$I$8:$I$200,0)),0)</f>
        <v/>
      </c>
      <c r="J31" s="26">
        <f>IFERROR(SUMPRODUCT((IFERROR(YEAR('Expense Log'!$A$8:$A$200),0)=$B$4)*(IFERROR(MONTH('Expense Log'!$A$8:$A$200),0)=9)*('Expense Log'!$F$8:$F$200=$A31)*IFERROR('Expense Log'!$I$8:$I$200,0)),0)</f>
        <v/>
      </c>
      <c r="K31" s="26">
        <f>IFERROR(SUMPRODUCT((IFERROR(YEAR('Expense Log'!$A$8:$A$200),0)=$B$4)*(IFERROR(MONTH('Expense Log'!$A$8:$A$200),0)=10)*('Expense Log'!$F$8:$F$200=$A31)*IFERROR('Expense Log'!$I$8:$I$200,0)),0)</f>
        <v/>
      </c>
      <c r="L31" s="26">
        <f>IFERROR(SUMPRODUCT((IFERROR(YEAR('Expense Log'!$A$8:$A$200),0)=$B$4)*(IFERROR(MONTH('Expense Log'!$A$8:$A$200),0)=11)*('Expense Log'!$F$8:$F$200=$A31)*IFERROR('Expense Log'!$I$8:$I$200,0)),0)</f>
        <v/>
      </c>
      <c r="M31" s="26">
        <f>IFERROR(SUMPRODUCT((IFERROR(YEAR('Expense Log'!$A$8:$A$200),0)=$B$4)*(IFERROR(MONTH('Expense Log'!$A$8:$A$200),0)=12)*('Expense Log'!$F$8:$F$200=$A31)*IFERROR('Expense Log'!$I$8:$I$200,0)),0)</f>
        <v/>
      </c>
      <c r="N31" s="27">
        <f>SUM(B31:M31)</f>
        <v/>
      </c>
    </row>
    <row r="32" ht="18" customHeight="1">
      <c r="A32" s="25" t="inlineStr">
        <is>
          <t>Part III — COGS Other costs</t>
        </is>
      </c>
      <c r="B32" s="26">
        <f>IFERROR(SUMPRODUCT((IFERROR(YEAR('Expense Log'!$A$8:$A$200),0)=$B$4)*(IFERROR(MONTH('Expense Log'!$A$8:$A$200),0)=1)*('Expense Log'!$F$8:$F$200=$A32)*IFERROR('Expense Log'!$I$8:$I$200,0)),0)</f>
        <v/>
      </c>
      <c r="C32" s="26">
        <f>IFERROR(SUMPRODUCT((IFERROR(YEAR('Expense Log'!$A$8:$A$200),0)=$B$4)*(IFERROR(MONTH('Expense Log'!$A$8:$A$200),0)=2)*('Expense Log'!$F$8:$F$200=$A32)*IFERROR('Expense Log'!$I$8:$I$200,0)),0)</f>
        <v/>
      </c>
      <c r="D32" s="26">
        <f>IFERROR(SUMPRODUCT((IFERROR(YEAR('Expense Log'!$A$8:$A$200),0)=$B$4)*(IFERROR(MONTH('Expense Log'!$A$8:$A$200),0)=3)*('Expense Log'!$F$8:$F$200=$A32)*IFERROR('Expense Log'!$I$8:$I$200,0)),0)</f>
        <v/>
      </c>
      <c r="E32" s="26">
        <f>IFERROR(SUMPRODUCT((IFERROR(YEAR('Expense Log'!$A$8:$A$200),0)=$B$4)*(IFERROR(MONTH('Expense Log'!$A$8:$A$200),0)=4)*('Expense Log'!$F$8:$F$200=$A32)*IFERROR('Expense Log'!$I$8:$I$200,0)),0)</f>
        <v/>
      </c>
      <c r="F32" s="26">
        <f>IFERROR(SUMPRODUCT((IFERROR(YEAR('Expense Log'!$A$8:$A$200),0)=$B$4)*(IFERROR(MONTH('Expense Log'!$A$8:$A$200),0)=5)*('Expense Log'!$F$8:$F$200=$A32)*IFERROR('Expense Log'!$I$8:$I$200,0)),0)</f>
        <v/>
      </c>
      <c r="G32" s="26">
        <f>IFERROR(SUMPRODUCT((IFERROR(YEAR('Expense Log'!$A$8:$A$200),0)=$B$4)*(IFERROR(MONTH('Expense Log'!$A$8:$A$200),0)=6)*('Expense Log'!$F$8:$F$200=$A32)*IFERROR('Expense Log'!$I$8:$I$200,0)),0)</f>
        <v/>
      </c>
      <c r="H32" s="26">
        <f>IFERROR(SUMPRODUCT((IFERROR(YEAR('Expense Log'!$A$8:$A$200),0)=$B$4)*(IFERROR(MONTH('Expense Log'!$A$8:$A$200),0)=7)*('Expense Log'!$F$8:$F$200=$A32)*IFERROR('Expense Log'!$I$8:$I$200,0)),0)</f>
        <v/>
      </c>
      <c r="I32" s="26">
        <f>IFERROR(SUMPRODUCT((IFERROR(YEAR('Expense Log'!$A$8:$A$200),0)=$B$4)*(IFERROR(MONTH('Expense Log'!$A$8:$A$200),0)=8)*('Expense Log'!$F$8:$F$200=$A32)*IFERROR('Expense Log'!$I$8:$I$200,0)),0)</f>
        <v/>
      </c>
      <c r="J32" s="26">
        <f>IFERROR(SUMPRODUCT((IFERROR(YEAR('Expense Log'!$A$8:$A$200),0)=$B$4)*(IFERROR(MONTH('Expense Log'!$A$8:$A$200),0)=9)*('Expense Log'!$F$8:$F$200=$A32)*IFERROR('Expense Log'!$I$8:$I$200,0)),0)</f>
        <v/>
      </c>
      <c r="K32" s="26">
        <f>IFERROR(SUMPRODUCT((IFERROR(YEAR('Expense Log'!$A$8:$A$200),0)=$B$4)*(IFERROR(MONTH('Expense Log'!$A$8:$A$200),0)=10)*('Expense Log'!$F$8:$F$200=$A32)*IFERROR('Expense Log'!$I$8:$I$200,0)),0)</f>
        <v/>
      </c>
      <c r="L32" s="26">
        <f>IFERROR(SUMPRODUCT((IFERROR(YEAR('Expense Log'!$A$8:$A$200),0)=$B$4)*(IFERROR(MONTH('Expense Log'!$A$8:$A$200),0)=11)*('Expense Log'!$F$8:$F$200=$A32)*IFERROR('Expense Log'!$I$8:$I$200,0)),0)</f>
        <v/>
      </c>
      <c r="M32" s="26">
        <f>IFERROR(SUMPRODUCT((IFERROR(YEAR('Expense Log'!$A$8:$A$200),0)=$B$4)*(IFERROR(MONTH('Expense Log'!$A$8:$A$200),0)=12)*('Expense Log'!$F$8:$F$200=$A32)*IFERROR('Expense Log'!$I$8:$I$200,0)),0)</f>
        <v/>
      </c>
      <c r="N32" s="27">
        <f>SUM(B32:M32)</f>
        <v/>
      </c>
    </row>
    <row r="33" ht="22" customHeight="1">
      <c r="A33" s="28" t="inlineStr">
        <is>
          <t>TOTAL</t>
        </is>
      </c>
      <c r="B33" s="29">
        <f>SUM(B7:B32)</f>
        <v/>
      </c>
      <c r="C33" s="29">
        <f>SUM(C7:C32)</f>
        <v/>
      </c>
      <c r="D33" s="29">
        <f>SUM(D7:D32)</f>
        <v/>
      </c>
      <c r="E33" s="29">
        <f>SUM(E7:E32)</f>
        <v/>
      </c>
      <c r="F33" s="29">
        <f>SUM(F7:F32)</f>
        <v/>
      </c>
      <c r="G33" s="29">
        <f>SUM(G7:G32)</f>
        <v/>
      </c>
      <c r="H33" s="29">
        <f>SUM(H7:H32)</f>
        <v/>
      </c>
      <c r="I33" s="29">
        <f>SUM(I7:I32)</f>
        <v/>
      </c>
      <c r="J33" s="29">
        <f>SUM(J7:J32)</f>
        <v/>
      </c>
      <c r="K33" s="29">
        <f>SUM(K7:K32)</f>
        <v/>
      </c>
      <c r="L33" s="29">
        <f>SUM(L7:L32)</f>
        <v/>
      </c>
      <c r="M33" s="29">
        <f>SUM(M7:M32)</f>
        <v/>
      </c>
      <c r="N33" s="29">
        <f>SUM(N7:N32)</f>
        <v/>
      </c>
    </row>
    <row r="35" ht="22" customHeight="1">
      <c r="A35" s="11" t="inlineStr">
        <is>
          <t>Quarterly check: Apr 15 (covers Jan–Mar), Jun 15 (Apr–May), Sep 15 (Jun–Aug), Jan 15 (Sep–Dec). Use the YTD column at each estimated-tax deadline.</t>
        </is>
      </c>
    </row>
  </sheetData>
  <mergeCells count="3">
    <mergeCell ref="A35:N35"/>
    <mergeCell ref="A2:N2"/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50" customWidth="1" min="2" max="2"/>
    <col width="16" customWidth="1" min="3" max="3"/>
    <col width="80" customWidth="1" min="4" max="4"/>
  </cols>
  <sheetData>
    <row r="1" ht="22" customHeight="1">
      <c r="A1" s="10" t="inlineStr">
        <is>
          <t>Schedule C Summary — year-end totals by IRS form line</t>
        </is>
      </c>
    </row>
    <row r="2" ht="32" customHeight="1">
      <c r="A2" s="11" t="inlineStr">
        <is>
          <t>The number you copy onto your Schedule C. Year is taken from the Monthly Summary tab. Lines with no spend show $0 — keep them visible so you don't miss a line you've used in prior years.</t>
        </is>
      </c>
    </row>
    <row r="4" ht="22" customHeight="1">
      <c r="A4" s="23" t="inlineStr">
        <is>
          <t>Form line</t>
        </is>
      </c>
      <c r="B4" s="23" t="inlineStr">
        <is>
          <t>Schedule C category (Part II expenses &amp; Part III COGS)</t>
        </is>
      </c>
      <c r="C4" s="23" t="inlineStr">
        <is>
          <t>Year total $</t>
        </is>
      </c>
      <c r="D4" s="23" t="inlineStr">
        <is>
          <t>Notes</t>
        </is>
      </c>
    </row>
    <row r="5" ht="20" customHeight="1">
      <c r="A5" s="30" t="inlineStr">
        <is>
          <t>Line 8</t>
        </is>
      </c>
      <c r="B5" s="31" t="inlineStr">
        <is>
          <t>Line 8 — Advertising</t>
        </is>
      </c>
      <c r="C5" s="32">
        <f>'Monthly Summary'!N7</f>
        <v/>
      </c>
      <c r="D5" s="33" t="inlineStr">
        <is>
          <t>Includes platform-promoted listings, social ads, and listing photography.</t>
        </is>
      </c>
    </row>
    <row r="6" ht="20" customHeight="1">
      <c r="A6" s="30" t="inlineStr">
        <is>
          <t>Line 9</t>
        </is>
      </c>
      <c r="B6" s="31" t="inlineStr">
        <is>
          <t>Line 9 — Car and truck</t>
        </is>
      </c>
      <c r="C6" s="32">
        <f>'Monthly Summary'!N8</f>
        <v/>
      </c>
      <c r="D6" s="33" t="inlineStr">
        <is>
          <t>Use the Mileage Log tab's annual deduction — or actual expenses with business-use %.</t>
        </is>
      </c>
    </row>
    <row r="7" ht="20" customHeight="1">
      <c r="A7" s="30" t="inlineStr">
        <is>
          <t>Line 10</t>
        </is>
      </c>
      <c r="B7" s="31" t="inlineStr">
        <is>
          <t>Line 10 — Commissions and fees</t>
        </is>
      </c>
      <c r="C7" s="32">
        <f>'Monthly Summary'!N9</f>
        <v/>
      </c>
      <c r="D7" s="33" t="inlineStr">
        <is>
          <t>Etsy/Square/Stripe/PayPal/Shopify all roll up here.</t>
        </is>
      </c>
    </row>
    <row r="8" ht="36" customHeight="1">
      <c r="A8" s="30" t="inlineStr">
        <is>
          <t>Line 11</t>
        </is>
      </c>
      <c r="B8" s="31" t="inlineStr">
        <is>
          <t>Line 11 — Contract labor</t>
        </is>
      </c>
      <c r="C8" s="32">
        <f>'Monthly Summary'!N10</f>
        <v/>
      </c>
      <c r="D8" s="33" t="inlineStr">
        <is>
          <t>Contractors paid $600+/yr need a 1099-NEC by Jan 31. This sheet does not produce 1099s.</t>
        </is>
      </c>
    </row>
    <row r="9" ht="36" customHeight="1">
      <c r="A9" s="30" t="inlineStr">
        <is>
          <t>Line 13</t>
        </is>
      </c>
      <c r="B9" s="31" t="inlineStr">
        <is>
          <t>Line 13 — Depreciation</t>
        </is>
      </c>
      <c r="C9" s="32">
        <f>'Monthly Summary'!N11</f>
        <v/>
      </c>
      <c r="D9" s="33" t="inlineStr">
        <is>
          <t>Section 179 election lets you expense large items in year one — discuss with your CPA.</t>
        </is>
      </c>
    </row>
    <row r="10" ht="20" customHeight="1">
      <c r="A10" s="30" t="inlineStr">
        <is>
          <t>Line 15</t>
        </is>
      </c>
      <c r="B10" s="31" t="inlineStr">
        <is>
          <t>Line 15 — Insurance (other than health)</t>
        </is>
      </c>
      <c r="C10" s="32">
        <f>'Monthly Summary'!N12</f>
        <v/>
      </c>
      <c r="D10" s="33" t="inlineStr">
        <is>
          <t>Product liability, commercial auto, BOP. Self-employed health insurance is separate.</t>
        </is>
      </c>
    </row>
    <row r="11" ht="20" customHeight="1">
      <c r="A11" s="30" t="inlineStr">
        <is>
          <t>Line 16b</t>
        </is>
      </c>
      <c r="B11" s="31" t="inlineStr">
        <is>
          <t>Line 16b — Interest (other)</t>
        </is>
      </c>
      <c r="C11" s="32">
        <f>'Monthly Summary'!N13</f>
        <v/>
      </c>
      <c r="D11" s="33" t="inlineStr">
        <is>
          <t>Business credit card or loan interest only. Personal-card interest is not deductible.</t>
        </is>
      </c>
    </row>
    <row r="12" ht="20" customHeight="1">
      <c r="A12" s="30" t="inlineStr">
        <is>
          <t>Line 17</t>
        </is>
      </c>
      <c r="B12" s="31" t="inlineStr">
        <is>
          <t>Line 17 — Legal and professional</t>
        </is>
      </c>
      <c r="C12" s="32">
        <f>'Monthly Summary'!N14</f>
        <v/>
      </c>
      <c r="D12" s="33" t="inlineStr">
        <is>
          <t>CPA, bookkeeper, attorney, registered agent fees.</t>
        </is>
      </c>
    </row>
    <row r="13" ht="20" customHeight="1">
      <c r="A13" s="30" t="inlineStr">
        <is>
          <t>Line 18</t>
        </is>
      </c>
      <c r="B13" s="31" t="inlineStr">
        <is>
          <t>Line 18 — Office expenses</t>
        </is>
      </c>
      <c r="C13" s="32">
        <f>'Monthly Summary'!N15</f>
        <v/>
      </c>
      <c r="D13" s="33" t="inlineStr">
        <is>
          <t>Pens, paper, postage, printer ink. Not raw materials and not equipment.</t>
        </is>
      </c>
    </row>
    <row r="14" ht="20" customHeight="1">
      <c r="A14" s="30" t="inlineStr">
        <is>
          <t>Line 20a</t>
        </is>
      </c>
      <c r="B14" s="31" t="inlineStr">
        <is>
          <t>Line 20a — Rent (vehicle, machinery, equipment)</t>
        </is>
      </c>
      <c r="C14" s="32">
        <f>'Monthly Summary'!N16</f>
        <v/>
      </c>
      <c r="D14" s="33" t="inlineStr">
        <is>
          <t>Booth fees, kiln rental, equipment leases, vehicle rentals for business.</t>
        </is>
      </c>
    </row>
    <row r="15" ht="20" customHeight="1">
      <c r="A15" s="30" t="inlineStr">
        <is>
          <t>Line 20b</t>
        </is>
      </c>
      <c r="B15" s="31" t="inlineStr">
        <is>
          <t>Line 20b — Rent (other business property)</t>
        </is>
      </c>
      <c r="C15" s="32">
        <f>'Monthly Summary'!N17</f>
        <v/>
      </c>
      <c r="D15" s="33" t="inlineStr">
        <is>
          <t>Studio rent, commercial kitchen, retail booth rent. Home rent is Form 8829.</t>
        </is>
      </c>
    </row>
    <row r="16" ht="20" customHeight="1">
      <c r="A16" s="30" t="inlineStr">
        <is>
          <t>Line 21</t>
        </is>
      </c>
      <c r="B16" s="31" t="inlineStr">
        <is>
          <t>Line 21 — Repairs and maintenance</t>
        </is>
      </c>
      <c r="C16" s="32">
        <f>'Monthly Summary'!N18</f>
        <v/>
      </c>
      <c r="D16" s="33" t="inlineStr">
        <is>
          <t>Repair labor and parts. Capital improvements get depreciated.</t>
        </is>
      </c>
    </row>
    <row r="17" ht="20" customHeight="1">
      <c r="A17" s="30" t="inlineStr">
        <is>
          <t>Line 22</t>
        </is>
      </c>
      <c r="B17" s="31" t="inlineStr">
        <is>
          <t>Line 22 — Supplies</t>
        </is>
      </c>
      <c r="C17" s="32">
        <f>'Monthly Summary'!N19</f>
        <v/>
      </c>
      <c r="D17" s="33" t="inlineStr">
        <is>
          <t>Operating supplies (tape, gloves, software). Not raw materials — those are COGS.</t>
        </is>
      </c>
    </row>
    <row r="18" ht="20" customHeight="1">
      <c r="A18" s="30" t="inlineStr">
        <is>
          <t>Line 23</t>
        </is>
      </c>
      <c r="B18" s="31" t="inlineStr">
        <is>
          <t>Line 23 — Taxes and licenses</t>
        </is>
      </c>
      <c r="C18" s="32">
        <f>'Monthly Summary'!N20</f>
        <v/>
      </c>
      <c r="D18" s="33" t="inlineStr">
        <is>
          <t>Business licenses, permits, federal/state employment taxes paid.</t>
        </is>
      </c>
    </row>
    <row r="19" ht="20" customHeight="1">
      <c r="A19" s="30" t="inlineStr">
        <is>
          <t>Line 24a</t>
        </is>
      </c>
      <c r="B19" s="31" t="inlineStr">
        <is>
          <t>Line 24a — Travel</t>
        </is>
      </c>
      <c r="C19" s="32">
        <f>'Monthly Summary'!N21</f>
        <v/>
      </c>
      <c r="D19" s="33" t="inlineStr">
        <is>
          <t>Out-of-town business travel only. Mileage goes on Line 9.</t>
        </is>
      </c>
    </row>
    <row r="20" ht="20" customHeight="1">
      <c r="A20" s="30" t="inlineStr">
        <is>
          <t>Line 24b</t>
        </is>
      </c>
      <c r="B20" s="31" t="inlineStr">
        <is>
          <t>Line 24b — Meals (50%)</t>
        </is>
      </c>
      <c r="C20" s="32">
        <f>'Monthly Summary'!N22</f>
        <v/>
      </c>
      <c r="D20" s="33" t="inlineStr">
        <is>
          <t>50% deductible. Not entertainment (no longer deductible).</t>
        </is>
      </c>
    </row>
    <row r="21" ht="20" customHeight="1">
      <c r="A21" s="30" t="inlineStr">
        <is>
          <t>Line 25</t>
        </is>
      </c>
      <c r="B21" s="31" t="inlineStr">
        <is>
          <t>Line 25 — Utilities</t>
        </is>
      </c>
      <c r="C21" s="32">
        <f>'Monthly Summary'!N23</f>
        <v/>
      </c>
      <c r="D21" s="33" t="inlineStr">
        <is>
          <t>Business-only utilities. Home utilities flow through Form 8829.</t>
        </is>
      </c>
    </row>
    <row r="22" ht="20" customHeight="1">
      <c r="A22" s="30" t="inlineStr">
        <is>
          <t>Line 26</t>
        </is>
      </c>
      <c r="B22" s="31" t="inlineStr">
        <is>
          <t>Line 26 — Wages</t>
        </is>
      </c>
      <c r="C22" s="32">
        <f>'Monthly Summary'!N24</f>
        <v/>
      </c>
      <c r="D22" s="33" t="inlineStr">
        <is>
          <t>W-2 employee wages only. Owner draws are not wages.</t>
        </is>
      </c>
    </row>
    <row r="23" ht="20" customHeight="1">
      <c r="A23" s="30" t="inlineStr">
        <is>
          <t>Line 27a</t>
        </is>
      </c>
      <c r="B23" s="31" t="inlineStr">
        <is>
          <t>Line 27a — Other (Bank fees)</t>
        </is>
      </c>
      <c r="C23" s="32">
        <f>'Monthly Summary'!N25</f>
        <v/>
      </c>
      <c r="D23" s="33" t="inlineStr">
        <is>
          <t>Business bank fees (NSF, wire, monthly fee).</t>
        </is>
      </c>
    </row>
    <row r="24" ht="20" customHeight="1">
      <c r="A24" s="30" t="inlineStr">
        <is>
          <t>Line 27a</t>
        </is>
      </c>
      <c r="B24" s="31" t="inlineStr">
        <is>
          <t>Line 27a — Other (Education)</t>
        </is>
      </c>
      <c r="C24" s="32">
        <f>'Monthly Summary'!N26</f>
        <v/>
      </c>
      <c r="D24" s="33" t="inlineStr">
        <is>
          <t>Courses that improve the existing business (not for a new profession).</t>
        </is>
      </c>
    </row>
    <row r="25" ht="20" customHeight="1">
      <c r="A25" s="30" t="inlineStr">
        <is>
          <t>Line 27a</t>
        </is>
      </c>
      <c r="B25" s="31" t="inlineStr">
        <is>
          <t>Line 27a — Other (Software &amp; subscriptions)</t>
        </is>
      </c>
      <c r="C25" s="32">
        <f>'Monthly Summary'!N27</f>
        <v/>
      </c>
      <c r="D25" s="33" t="inlineStr">
        <is>
          <t>Inventory &amp; accounting tools (Ardent Seller belongs here when not on Line 22).</t>
        </is>
      </c>
    </row>
    <row r="26" ht="20" customHeight="1">
      <c r="A26" s="30" t="inlineStr">
        <is>
          <t>Line 27a</t>
        </is>
      </c>
      <c r="B26" s="31" t="inlineStr">
        <is>
          <t>Line 27a — Other (Misc business)</t>
        </is>
      </c>
      <c r="C26" s="32">
        <f>'Monthly Summary'!N28</f>
        <v/>
      </c>
      <c r="D26" s="33" t="inlineStr">
        <is>
          <t>Trade dues, business gifts (capped at $25/recipient).</t>
        </is>
      </c>
    </row>
    <row r="27" ht="20" customHeight="1">
      <c r="A27" s="30" t="inlineStr">
        <is>
          <t>Line 30</t>
        </is>
      </c>
      <c r="B27" s="31" t="inlineStr">
        <is>
          <t>Line 30 — Home office (Form 8829)</t>
        </is>
      </c>
      <c r="C27" s="32">
        <f>'Monthly Summary'!N29</f>
        <v/>
      </c>
      <c r="D27" s="33" t="inlineStr">
        <is>
          <t>Use Form 8829 (or simplified $5/sq ft up to 300 sq ft).</t>
        </is>
      </c>
    </row>
    <row r="28" ht="20" customHeight="1">
      <c r="A28" s="30" t="inlineStr">
        <is>
          <t>Part III</t>
        </is>
      </c>
      <c r="B28" s="31" t="inlineStr">
        <is>
          <t>Part III — COGS Purchases</t>
        </is>
      </c>
      <c r="C28" s="32">
        <f>'Monthly Summary'!N30</f>
        <v/>
      </c>
      <c r="D28" s="33" t="inlineStr">
        <is>
          <t>Raw materials and goods bought for resale. The biggest line for most makers.</t>
        </is>
      </c>
    </row>
    <row r="29" ht="20" customHeight="1">
      <c r="A29" s="30" t="inlineStr">
        <is>
          <t>Part III</t>
        </is>
      </c>
      <c r="B29" s="31" t="inlineStr">
        <is>
          <t>Part III — COGS Materials &amp; Labor</t>
        </is>
      </c>
      <c r="C29" s="32">
        <f>'Monthly Summary'!N31</f>
        <v/>
      </c>
      <c r="D29" s="33" t="inlineStr">
        <is>
          <t>Production labor paid to contractors + freight-in on raw materials.</t>
        </is>
      </c>
    </row>
    <row r="30" ht="36" customHeight="1">
      <c r="A30" s="30" t="inlineStr">
        <is>
          <t>Part III</t>
        </is>
      </c>
      <c r="B30" s="31" t="inlineStr">
        <is>
          <t>Part III — COGS Other costs</t>
        </is>
      </c>
      <c r="C30" s="32">
        <f>'Monthly Summary'!N32</f>
        <v/>
      </c>
      <c r="D30" s="33" t="inlineStr">
        <is>
          <t>Production overhead allocations (utilities, rent, depreciation on production equipment).</t>
        </is>
      </c>
    </row>
    <row r="31" ht="22" customHeight="1">
      <c r="A31" s="28" t="inlineStr">
        <is>
          <t>TOTAL DEDUCTIONS LOGGED</t>
        </is>
      </c>
      <c r="C31" s="29">
        <f>SUM(C5:C30)</f>
        <v/>
      </c>
      <c r="D31" s="34" t="n"/>
    </row>
    <row r="33">
      <c r="A33" s="3" t="inlineStr">
        <is>
          <t>WHEN YOU SIT DOWN WITH YOUR CPA</t>
        </is>
      </c>
    </row>
    <row r="34" ht="52" customHeight="1">
      <c r="A34" s="4" t="inlineStr">
        <is>
          <t>Print or email this tab and the Mileage Log tab. Bring your year-end inventory count (beginning + purchases − ending = COGS), 1099-NECs for any contractor at $600+, and your Form 8829 home-office worksheet if you use one. The numbers above are Part II Line 8–27a and Part III Purchases/Materials &amp; Labor/Other costs — your CPA will recognize them on sight.</t>
        </is>
      </c>
    </row>
    <row r="35">
      <c r="A35" s="21" t="inlineStr">
        <is>
          <t>Skip this entire tab next year → Ardent Seller exports a Schedule C P&amp;L in one click</t>
        </is>
      </c>
    </row>
  </sheetData>
  <mergeCells count="6">
    <mergeCell ref="A1:D1"/>
    <mergeCell ref="A34:D34"/>
    <mergeCell ref="A35:D35"/>
    <mergeCell ref="A2:D2"/>
    <mergeCell ref="A33:D33"/>
    <mergeCell ref="A31:B31"/>
  </mergeCells>
  <hyperlinks>
    <hyperlink xmlns:r="http://schemas.openxmlformats.org/officeDocument/2006/relationships" ref="A35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6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30" customWidth="1" min="4" max="4"/>
    <col width="10" customWidth="1" min="5" max="5"/>
    <col width="12" customWidth="1" min="6" max="6"/>
    <col width="13" customWidth="1" min="7" max="7"/>
    <col width="14" customWidth="1" min="8" max="8"/>
  </cols>
  <sheetData>
    <row r="1" ht="22" customHeight="1">
      <c r="A1" s="10" t="inlineStr">
        <is>
          <t>Mileage Log — business miles, deduction at the IRS standard rate</t>
        </is>
      </c>
    </row>
    <row r="2" ht="32" customHeight="1">
      <c r="A2" s="11" t="inlineStr">
        <is>
          <t>IRS requires a contemporaneous mileage log: date, destination, business purpose, miles. Set the standard rate in B5 each January. Drives between home and a regular workplace are commuting and not deductible — drives to suppliers, post office, and craft shows are.</t>
        </is>
      </c>
    </row>
    <row r="4" ht="22" customHeight="1">
      <c r="A4" s="12" t="inlineStr">
        <is>
          <t>SETTINGS</t>
        </is>
      </c>
    </row>
    <row r="5" ht="22" customHeight="1">
      <c r="A5" s="35" t="inlineStr">
        <is>
          <t>IRS standard mileage rate ($/mile):</t>
        </is>
      </c>
      <c r="C5" s="18" t="n">
        <v>0.7</v>
      </c>
      <c r="D5" s="8" t="inlineStr">
        <is>
          <t>(2025 rate is $0.70; 2024 was $0.67. Update in January each year.)</t>
        </is>
      </c>
    </row>
    <row r="6" ht="6" customHeight="1"/>
    <row r="7" ht="22" customHeight="1">
      <c r="A7" s="15" t="inlineStr">
        <is>
          <t>Date</t>
        </is>
      </c>
      <c r="B7" s="15" t="inlineStr">
        <is>
          <t>From</t>
        </is>
      </c>
      <c r="C7" s="15" t="inlineStr">
        <is>
          <t>To</t>
        </is>
      </c>
      <c r="D7" s="15" t="inlineStr">
        <is>
          <t>Business purpose</t>
        </is>
      </c>
      <c r="E7" s="15" t="inlineStr">
        <is>
          <t>Miles</t>
        </is>
      </c>
      <c r="F7" s="15" t="inlineStr">
        <is>
          <t>Round trip?</t>
        </is>
      </c>
      <c r="G7" s="15" t="inlineStr">
        <is>
          <t>Total miles</t>
        </is>
      </c>
      <c r="H7" s="15" t="inlineStr">
        <is>
          <t>Deduction $</t>
        </is>
      </c>
    </row>
    <row r="8" ht="18" customHeight="1">
      <c r="A8" s="16" t="inlineStr">
        <is>
          <t>2026-01-12</t>
        </is>
      </c>
      <c r="B8" s="17" t="inlineStr">
        <is>
          <t>Home studio</t>
        </is>
      </c>
      <c r="C8" s="17" t="inlineStr">
        <is>
          <t>USPS — Boulder</t>
        </is>
      </c>
      <c r="D8" s="17" t="inlineStr">
        <is>
          <t>Drop wholesale shipment to retailer</t>
        </is>
      </c>
      <c r="E8" s="19" t="n">
        <v>8</v>
      </c>
      <c r="F8" s="17" t="inlineStr">
        <is>
          <t>Y</t>
        </is>
      </c>
      <c r="G8" s="36">
        <f>IF(E8="","",IF(UPPER(F8)="Y",E8*2,E8))</f>
        <v/>
      </c>
      <c r="H8" s="20">
        <f>IF(G8="","",G8*$C$5)</f>
        <v/>
      </c>
    </row>
    <row r="9" ht="18" customHeight="1">
      <c r="A9" s="16" t="inlineStr">
        <is>
          <t>2026-02-04</t>
        </is>
      </c>
      <c r="B9" s="17" t="inlineStr">
        <is>
          <t>Home studio</t>
        </is>
      </c>
      <c r="C9" s="17" t="inlineStr">
        <is>
          <t>Restaurant Depot</t>
        </is>
      </c>
      <c r="D9" s="17" t="inlineStr">
        <is>
          <t>Pickup flour + butter for spring bakes</t>
        </is>
      </c>
      <c r="E9" s="19" t="n">
        <v>14</v>
      </c>
      <c r="F9" s="17" t="inlineStr">
        <is>
          <t>Y</t>
        </is>
      </c>
      <c r="G9" s="36">
        <f>IF(E9="","",IF(UPPER(F9)="Y",E9*2,E9))</f>
        <v/>
      </c>
      <c r="H9" s="20">
        <f>IF(G9="","",G9*$C$5)</f>
        <v/>
      </c>
    </row>
    <row r="10" ht="18" customHeight="1">
      <c r="A10" s="16" t="inlineStr">
        <is>
          <t>2026-03-14</t>
        </is>
      </c>
      <c r="B10" s="17" t="inlineStr">
        <is>
          <t>Home studio</t>
        </is>
      </c>
      <c r="C10" s="17" t="inlineStr">
        <is>
          <t>Pop-Up Market — Denver</t>
        </is>
      </c>
      <c r="D10" s="17" t="inlineStr">
        <is>
          <t>Spring craft show — booth A-12</t>
        </is>
      </c>
      <c r="E10" s="19" t="n">
        <v>33</v>
      </c>
      <c r="F10" s="17" t="inlineStr">
        <is>
          <t>Y</t>
        </is>
      </c>
      <c r="G10" s="36">
        <f>IF(E10="","",IF(UPPER(F10)="Y",E10*2,E10))</f>
        <v/>
      </c>
      <c r="H10" s="20">
        <f>IF(G10="","",G10*$C$5)</f>
        <v/>
      </c>
    </row>
    <row r="11" ht="18" customHeight="1">
      <c r="A11" s="16" t="inlineStr">
        <is>
          <t>2026-04-02</t>
        </is>
      </c>
      <c r="B11" s="17" t="inlineStr">
        <is>
          <t>Home studio</t>
        </is>
      </c>
      <c r="C11" s="17" t="inlineStr">
        <is>
          <t>Cafe Solano</t>
        </is>
      </c>
      <c r="D11" s="17" t="inlineStr">
        <is>
          <t>Lunch w/ wholesale buyer</t>
        </is>
      </c>
      <c r="E11" s="19" t="n">
        <v>6</v>
      </c>
      <c r="F11" s="17" t="inlineStr">
        <is>
          <t>Y</t>
        </is>
      </c>
      <c r="G11" s="36">
        <f>IF(E11="","",IF(UPPER(F11)="Y",E11*2,E11))</f>
        <v/>
      </c>
      <c r="H11" s="20">
        <f>IF(G11="","",G11*$C$5)</f>
        <v/>
      </c>
    </row>
    <row r="12" ht="18" customHeight="1">
      <c r="A12" s="16" t="inlineStr">
        <is>
          <t>2026-04-08</t>
        </is>
      </c>
      <c r="B12" s="17" t="inlineStr">
        <is>
          <t>Home studio</t>
        </is>
      </c>
      <c r="C12" s="17" t="inlineStr">
        <is>
          <t>Wholesale buyer (boutique)</t>
        </is>
      </c>
      <c r="D12" s="17" t="inlineStr">
        <is>
          <t>Sample drop + reorder discussion</t>
        </is>
      </c>
      <c r="E12" s="19" t="n">
        <v>22</v>
      </c>
      <c r="F12" s="17" t="inlineStr">
        <is>
          <t>Y</t>
        </is>
      </c>
      <c r="G12" s="36">
        <f>IF(E12="","",IF(UPPER(F12)="Y",E12*2,E12))</f>
        <v/>
      </c>
      <c r="H12" s="20">
        <f>IF(G12="","",G12*$C$5)</f>
        <v/>
      </c>
    </row>
    <row r="13" ht="18" customHeight="1">
      <c r="A13" s="16" t="n"/>
      <c r="B13" s="17" t="n"/>
      <c r="C13" s="17" t="n"/>
      <c r="D13" s="17" t="n"/>
      <c r="E13" s="19" t="n"/>
      <c r="F13" s="17" t="n"/>
      <c r="G13" s="36">
        <f>IF(E13="","",IF(UPPER(F13)="Y",E13*2,E13))</f>
        <v/>
      </c>
      <c r="H13" s="20">
        <f>IF(G13="","",G13*$C$5)</f>
        <v/>
      </c>
    </row>
    <row r="14" ht="18" customHeight="1">
      <c r="A14" s="16" t="n"/>
      <c r="B14" s="17" t="n"/>
      <c r="C14" s="17" t="n"/>
      <c r="D14" s="17" t="n"/>
      <c r="E14" s="19" t="n"/>
      <c r="F14" s="17" t="n"/>
      <c r="G14" s="36">
        <f>IF(E14="","",IF(UPPER(F14)="Y",E14*2,E14))</f>
        <v/>
      </c>
      <c r="H14" s="20">
        <f>IF(G14="","",G14*$C$5)</f>
        <v/>
      </c>
    </row>
    <row r="15" ht="18" customHeight="1">
      <c r="A15" s="16" t="n"/>
      <c r="B15" s="17" t="n"/>
      <c r="C15" s="17" t="n"/>
      <c r="D15" s="17" t="n"/>
      <c r="E15" s="19" t="n"/>
      <c r="F15" s="17" t="n"/>
      <c r="G15" s="36">
        <f>IF(E15="","",IF(UPPER(F15)="Y",E15*2,E15))</f>
        <v/>
      </c>
      <c r="H15" s="20">
        <f>IF(G15="","",G15*$C$5)</f>
        <v/>
      </c>
    </row>
    <row r="16" ht="18" customHeight="1">
      <c r="A16" s="16" t="n"/>
      <c r="B16" s="17" t="n"/>
      <c r="C16" s="17" t="n"/>
      <c r="D16" s="17" t="n"/>
      <c r="E16" s="19" t="n"/>
      <c r="F16" s="17" t="n"/>
      <c r="G16" s="36">
        <f>IF(E16="","",IF(UPPER(F16)="Y",E16*2,E16))</f>
        <v/>
      </c>
      <c r="H16" s="20">
        <f>IF(G16="","",G16*$C$5)</f>
        <v/>
      </c>
    </row>
    <row r="17" ht="18" customHeight="1">
      <c r="A17" s="16" t="n"/>
      <c r="B17" s="17" t="n"/>
      <c r="C17" s="17" t="n"/>
      <c r="D17" s="17" t="n"/>
      <c r="E17" s="19" t="n"/>
      <c r="F17" s="17" t="n"/>
      <c r="G17" s="36">
        <f>IF(E17="","",IF(UPPER(F17)="Y",E17*2,E17))</f>
        <v/>
      </c>
      <c r="H17" s="20">
        <f>IF(G17="","",G17*$C$5)</f>
        <v/>
      </c>
    </row>
    <row r="18" ht="18" customHeight="1">
      <c r="A18" s="16" t="n"/>
      <c r="B18" s="17" t="n"/>
      <c r="C18" s="17" t="n"/>
      <c r="D18" s="17" t="n"/>
      <c r="E18" s="19" t="n"/>
      <c r="F18" s="17" t="n"/>
      <c r="G18" s="36">
        <f>IF(E18="","",IF(UPPER(F18)="Y",E18*2,E18))</f>
        <v/>
      </c>
      <c r="H18" s="20">
        <f>IF(G18="","",G18*$C$5)</f>
        <v/>
      </c>
    </row>
    <row r="19" ht="18" customHeight="1">
      <c r="A19" s="16" t="n"/>
      <c r="B19" s="17" t="n"/>
      <c r="C19" s="17" t="n"/>
      <c r="D19" s="17" t="n"/>
      <c r="E19" s="19" t="n"/>
      <c r="F19" s="17" t="n"/>
      <c r="G19" s="36">
        <f>IF(E19="","",IF(UPPER(F19)="Y",E19*2,E19))</f>
        <v/>
      </c>
      <c r="H19" s="20">
        <f>IF(G19="","",G19*$C$5)</f>
        <v/>
      </c>
    </row>
    <row r="20" ht="18" customHeight="1">
      <c r="A20" s="16" t="n"/>
      <c r="B20" s="17" t="n"/>
      <c r="C20" s="17" t="n"/>
      <c r="D20" s="17" t="n"/>
      <c r="E20" s="19" t="n"/>
      <c r="F20" s="17" t="n"/>
      <c r="G20" s="36">
        <f>IF(E20="","",IF(UPPER(F20)="Y",E20*2,E20))</f>
        <v/>
      </c>
      <c r="H20" s="20">
        <f>IF(G20="","",G20*$C$5)</f>
        <v/>
      </c>
    </row>
    <row r="21" ht="18" customHeight="1">
      <c r="A21" s="16" t="n"/>
      <c r="B21" s="17" t="n"/>
      <c r="C21" s="17" t="n"/>
      <c r="D21" s="17" t="n"/>
      <c r="E21" s="19" t="n"/>
      <c r="F21" s="17" t="n"/>
      <c r="G21" s="36">
        <f>IF(E21="","",IF(UPPER(F21)="Y",E21*2,E21))</f>
        <v/>
      </c>
      <c r="H21" s="20">
        <f>IF(G21="","",G21*$C$5)</f>
        <v/>
      </c>
    </row>
    <row r="22" ht="18" customHeight="1">
      <c r="A22" s="16" t="n"/>
      <c r="B22" s="17" t="n"/>
      <c r="C22" s="17" t="n"/>
      <c r="D22" s="17" t="n"/>
      <c r="E22" s="19" t="n"/>
      <c r="F22" s="17" t="n"/>
      <c r="G22" s="36">
        <f>IF(E22="","",IF(UPPER(F22)="Y",E22*2,E22))</f>
        <v/>
      </c>
      <c r="H22" s="20">
        <f>IF(G22="","",G22*$C$5)</f>
        <v/>
      </c>
    </row>
    <row r="23" ht="18" customHeight="1">
      <c r="A23" s="16" t="n"/>
      <c r="B23" s="17" t="n"/>
      <c r="C23" s="17" t="n"/>
      <c r="D23" s="17" t="n"/>
      <c r="E23" s="19" t="n"/>
      <c r="F23" s="17" t="n"/>
      <c r="G23" s="36">
        <f>IF(E23="","",IF(UPPER(F23)="Y",E23*2,E23))</f>
        <v/>
      </c>
      <c r="H23" s="20">
        <f>IF(G23="","",G23*$C$5)</f>
        <v/>
      </c>
    </row>
    <row r="24" ht="18" customHeight="1">
      <c r="A24" s="16" t="n"/>
      <c r="B24" s="17" t="n"/>
      <c r="C24" s="17" t="n"/>
      <c r="D24" s="17" t="n"/>
      <c r="E24" s="19" t="n"/>
      <c r="F24" s="17" t="n"/>
      <c r="G24" s="36">
        <f>IF(E24="","",IF(UPPER(F24)="Y",E24*2,E24))</f>
        <v/>
      </c>
      <c r="H24" s="20">
        <f>IF(G24="","",G24*$C$5)</f>
        <v/>
      </c>
    </row>
    <row r="25" ht="18" customHeight="1">
      <c r="A25" s="16" t="n"/>
      <c r="B25" s="17" t="n"/>
      <c r="C25" s="17" t="n"/>
      <c r="D25" s="17" t="n"/>
      <c r="E25" s="19" t="n"/>
      <c r="F25" s="17" t="n"/>
      <c r="G25" s="36">
        <f>IF(E25="","",IF(UPPER(F25)="Y",E25*2,E25))</f>
        <v/>
      </c>
      <c r="H25" s="20">
        <f>IF(G25="","",G25*$C$5)</f>
        <v/>
      </c>
    </row>
    <row r="26" ht="18" customHeight="1">
      <c r="A26" s="16" t="n"/>
      <c r="B26" s="17" t="n"/>
      <c r="C26" s="17" t="n"/>
      <c r="D26" s="17" t="n"/>
      <c r="E26" s="19" t="n"/>
      <c r="F26" s="17" t="n"/>
      <c r="G26" s="36">
        <f>IF(E26="","",IF(UPPER(F26)="Y",E26*2,E26))</f>
        <v/>
      </c>
      <c r="H26" s="20">
        <f>IF(G26="","",G26*$C$5)</f>
        <v/>
      </c>
    </row>
    <row r="27" ht="18" customHeight="1">
      <c r="A27" s="16" t="n"/>
      <c r="B27" s="17" t="n"/>
      <c r="C27" s="17" t="n"/>
      <c r="D27" s="17" t="n"/>
      <c r="E27" s="19" t="n"/>
      <c r="F27" s="17" t="n"/>
      <c r="G27" s="36">
        <f>IF(E27="","",IF(UPPER(F27)="Y",E27*2,E27))</f>
        <v/>
      </c>
      <c r="H27" s="20">
        <f>IF(G27="","",G27*$C$5)</f>
        <v/>
      </c>
    </row>
    <row r="28" ht="18" customHeight="1">
      <c r="A28" s="16" t="n"/>
      <c r="B28" s="17" t="n"/>
      <c r="C28" s="17" t="n"/>
      <c r="D28" s="17" t="n"/>
      <c r="E28" s="19" t="n"/>
      <c r="F28" s="17" t="n"/>
      <c r="G28" s="36">
        <f>IF(E28="","",IF(UPPER(F28)="Y",E28*2,E28))</f>
        <v/>
      </c>
      <c r="H28" s="20">
        <f>IF(G28="","",G28*$C$5)</f>
        <v/>
      </c>
    </row>
    <row r="29" ht="18" customHeight="1">
      <c r="A29" s="16" t="n"/>
      <c r="B29" s="17" t="n"/>
      <c r="C29" s="17" t="n"/>
      <c r="D29" s="17" t="n"/>
      <c r="E29" s="19" t="n"/>
      <c r="F29" s="17" t="n"/>
      <c r="G29" s="36">
        <f>IF(E29="","",IF(UPPER(F29)="Y",E29*2,E29))</f>
        <v/>
      </c>
      <c r="H29" s="20">
        <f>IF(G29="","",G29*$C$5)</f>
        <v/>
      </c>
    </row>
    <row r="30" ht="18" customHeight="1">
      <c r="A30" s="16" t="n"/>
      <c r="B30" s="17" t="n"/>
      <c r="C30" s="17" t="n"/>
      <c r="D30" s="17" t="n"/>
      <c r="E30" s="19" t="n"/>
      <c r="F30" s="17" t="n"/>
      <c r="G30" s="36">
        <f>IF(E30="","",IF(UPPER(F30)="Y",E30*2,E30))</f>
        <v/>
      </c>
      <c r="H30" s="20">
        <f>IF(G30="","",G30*$C$5)</f>
        <v/>
      </c>
    </row>
    <row r="31" ht="18" customHeight="1">
      <c r="A31" s="16" t="n"/>
      <c r="B31" s="17" t="n"/>
      <c r="C31" s="17" t="n"/>
      <c r="D31" s="17" t="n"/>
      <c r="E31" s="19" t="n"/>
      <c r="F31" s="17" t="n"/>
      <c r="G31" s="36">
        <f>IF(E31="","",IF(UPPER(F31)="Y",E31*2,E31))</f>
        <v/>
      </c>
      <c r="H31" s="20">
        <f>IF(G31="","",G31*$C$5)</f>
        <v/>
      </c>
    </row>
    <row r="32" ht="18" customHeight="1">
      <c r="A32" s="16" t="n"/>
      <c r="B32" s="17" t="n"/>
      <c r="C32" s="17" t="n"/>
      <c r="D32" s="17" t="n"/>
      <c r="E32" s="19" t="n"/>
      <c r="F32" s="17" t="n"/>
      <c r="G32" s="36">
        <f>IF(E32="","",IF(UPPER(F32)="Y",E32*2,E32))</f>
        <v/>
      </c>
      <c r="H32" s="20">
        <f>IF(G32="","",G32*$C$5)</f>
        <v/>
      </c>
    </row>
    <row r="33" ht="18" customHeight="1">
      <c r="A33" s="16" t="n"/>
      <c r="B33" s="17" t="n"/>
      <c r="C33" s="17" t="n"/>
      <c r="D33" s="17" t="n"/>
      <c r="E33" s="19" t="n"/>
      <c r="F33" s="17" t="n"/>
      <c r="G33" s="36">
        <f>IF(E33="","",IF(UPPER(F33)="Y",E33*2,E33))</f>
        <v/>
      </c>
      <c r="H33" s="20">
        <f>IF(G33="","",G33*$C$5)</f>
        <v/>
      </c>
    </row>
    <row r="34" ht="18" customHeight="1">
      <c r="A34" s="16" t="n"/>
      <c r="B34" s="17" t="n"/>
      <c r="C34" s="17" t="n"/>
      <c r="D34" s="17" t="n"/>
      <c r="E34" s="19" t="n"/>
      <c r="F34" s="17" t="n"/>
      <c r="G34" s="36">
        <f>IF(E34="","",IF(UPPER(F34)="Y",E34*2,E34))</f>
        <v/>
      </c>
      <c r="H34" s="20">
        <f>IF(G34="","",G34*$C$5)</f>
        <v/>
      </c>
    </row>
    <row r="35" ht="18" customHeight="1">
      <c r="A35" s="16" t="n"/>
      <c r="B35" s="17" t="n"/>
      <c r="C35" s="17" t="n"/>
      <c r="D35" s="17" t="n"/>
      <c r="E35" s="19" t="n"/>
      <c r="F35" s="17" t="n"/>
      <c r="G35" s="36">
        <f>IF(E35="","",IF(UPPER(F35)="Y",E35*2,E35))</f>
        <v/>
      </c>
      <c r="H35" s="20">
        <f>IF(G35="","",G35*$C$5)</f>
        <v/>
      </c>
    </row>
    <row r="36" ht="18" customHeight="1">
      <c r="A36" s="16" t="n"/>
      <c r="B36" s="17" t="n"/>
      <c r="C36" s="17" t="n"/>
      <c r="D36" s="17" t="n"/>
      <c r="E36" s="19" t="n"/>
      <c r="F36" s="17" t="n"/>
      <c r="G36" s="36">
        <f>IF(E36="","",IF(UPPER(F36)="Y",E36*2,E36))</f>
        <v/>
      </c>
      <c r="H36" s="20">
        <f>IF(G36="","",G36*$C$5)</f>
        <v/>
      </c>
    </row>
    <row r="37" ht="18" customHeight="1">
      <c r="A37" s="16" t="n"/>
      <c r="B37" s="17" t="n"/>
      <c r="C37" s="17" t="n"/>
      <c r="D37" s="17" t="n"/>
      <c r="E37" s="19" t="n"/>
      <c r="F37" s="17" t="n"/>
      <c r="G37" s="36">
        <f>IF(E37="","",IF(UPPER(F37)="Y",E37*2,E37))</f>
        <v/>
      </c>
      <c r="H37" s="20">
        <f>IF(G37="","",G37*$C$5)</f>
        <v/>
      </c>
    </row>
    <row r="38" ht="18" customHeight="1">
      <c r="A38" s="16" t="n"/>
      <c r="B38" s="17" t="n"/>
      <c r="C38" s="17" t="n"/>
      <c r="D38" s="17" t="n"/>
      <c r="E38" s="19" t="n"/>
      <c r="F38" s="17" t="n"/>
      <c r="G38" s="36">
        <f>IF(E38="","",IF(UPPER(F38)="Y",E38*2,E38))</f>
        <v/>
      </c>
      <c r="H38" s="20">
        <f>IF(G38="","",G38*$C$5)</f>
        <v/>
      </c>
    </row>
    <row r="39" ht="18" customHeight="1">
      <c r="A39" s="16" t="n"/>
      <c r="B39" s="17" t="n"/>
      <c r="C39" s="17" t="n"/>
      <c r="D39" s="17" t="n"/>
      <c r="E39" s="19" t="n"/>
      <c r="F39" s="17" t="n"/>
      <c r="G39" s="36">
        <f>IF(E39="","",IF(UPPER(F39)="Y",E39*2,E39))</f>
        <v/>
      </c>
      <c r="H39" s="20">
        <f>IF(G39="","",G39*$C$5)</f>
        <v/>
      </c>
    </row>
    <row r="40" ht="18" customHeight="1">
      <c r="A40" s="16" t="n"/>
      <c r="B40" s="17" t="n"/>
      <c r="C40" s="17" t="n"/>
      <c r="D40" s="17" t="n"/>
      <c r="E40" s="19" t="n"/>
      <c r="F40" s="17" t="n"/>
      <c r="G40" s="36">
        <f>IF(E40="","",IF(UPPER(F40)="Y",E40*2,E40))</f>
        <v/>
      </c>
      <c r="H40" s="20">
        <f>IF(G40="","",G40*$C$5)</f>
        <v/>
      </c>
    </row>
    <row r="41" ht="18" customHeight="1">
      <c r="A41" s="16" t="n"/>
      <c r="B41" s="17" t="n"/>
      <c r="C41" s="17" t="n"/>
      <c r="D41" s="17" t="n"/>
      <c r="E41" s="19" t="n"/>
      <c r="F41" s="17" t="n"/>
      <c r="G41" s="36">
        <f>IF(E41="","",IF(UPPER(F41)="Y",E41*2,E41))</f>
        <v/>
      </c>
      <c r="H41" s="20">
        <f>IF(G41="","",G41*$C$5)</f>
        <v/>
      </c>
    </row>
    <row r="42" ht="18" customHeight="1">
      <c r="A42" s="16" t="n"/>
      <c r="B42" s="17" t="n"/>
      <c r="C42" s="17" t="n"/>
      <c r="D42" s="17" t="n"/>
      <c r="E42" s="19" t="n"/>
      <c r="F42" s="17" t="n"/>
      <c r="G42" s="36">
        <f>IF(E42="","",IF(UPPER(F42)="Y",E42*2,E42))</f>
        <v/>
      </c>
      <c r="H42" s="20">
        <f>IF(G42="","",G42*$C$5)</f>
        <v/>
      </c>
    </row>
    <row r="43" ht="18" customHeight="1">
      <c r="A43" s="16" t="n"/>
      <c r="B43" s="17" t="n"/>
      <c r="C43" s="17" t="n"/>
      <c r="D43" s="17" t="n"/>
      <c r="E43" s="19" t="n"/>
      <c r="F43" s="17" t="n"/>
      <c r="G43" s="36">
        <f>IF(E43="","",IF(UPPER(F43)="Y",E43*2,E43))</f>
        <v/>
      </c>
      <c r="H43" s="20">
        <f>IF(G43="","",G43*$C$5)</f>
        <v/>
      </c>
    </row>
    <row r="44" ht="18" customHeight="1">
      <c r="A44" s="16" t="n"/>
      <c r="B44" s="17" t="n"/>
      <c r="C44" s="17" t="n"/>
      <c r="D44" s="17" t="n"/>
      <c r="E44" s="19" t="n"/>
      <c r="F44" s="17" t="n"/>
      <c r="G44" s="36">
        <f>IF(E44="","",IF(UPPER(F44)="Y",E44*2,E44))</f>
        <v/>
      </c>
      <c r="H44" s="20">
        <f>IF(G44="","",G44*$C$5)</f>
        <v/>
      </c>
    </row>
    <row r="45" ht="18" customHeight="1">
      <c r="A45" s="16" t="n"/>
      <c r="B45" s="17" t="n"/>
      <c r="C45" s="17" t="n"/>
      <c r="D45" s="17" t="n"/>
      <c r="E45" s="19" t="n"/>
      <c r="F45" s="17" t="n"/>
      <c r="G45" s="36">
        <f>IF(E45="","",IF(UPPER(F45)="Y",E45*2,E45))</f>
        <v/>
      </c>
      <c r="H45" s="20">
        <f>IF(G45="","",G45*$C$5)</f>
        <v/>
      </c>
    </row>
    <row r="46" ht="18" customHeight="1">
      <c r="A46" s="16" t="n"/>
      <c r="B46" s="17" t="n"/>
      <c r="C46" s="17" t="n"/>
      <c r="D46" s="17" t="n"/>
      <c r="E46" s="19" t="n"/>
      <c r="F46" s="17" t="n"/>
      <c r="G46" s="36">
        <f>IF(E46="","",IF(UPPER(F46)="Y",E46*2,E46))</f>
        <v/>
      </c>
      <c r="H46" s="20">
        <f>IF(G46="","",G46*$C$5)</f>
        <v/>
      </c>
    </row>
    <row r="47" ht="18" customHeight="1">
      <c r="A47" s="16" t="n"/>
      <c r="B47" s="17" t="n"/>
      <c r="C47" s="17" t="n"/>
      <c r="D47" s="17" t="n"/>
      <c r="E47" s="19" t="n"/>
      <c r="F47" s="17" t="n"/>
      <c r="G47" s="36">
        <f>IF(E47="","",IF(UPPER(F47)="Y",E47*2,E47))</f>
        <v/>
      </c>
      <c r="H47" s="20">
        <f>IF(G47="","",G47*$C$5)</f>
        <v/>
      </c>
    </row>
    <row r="48" ht="18" customHeight="1">
      <c r="A48" s="16" t="n"/>
      <c r="B48" s="17" t="n"/>
      <c r="C48" s="17" t="n"/>
      <c r="D48" s="17" t="n"/>
      <c r="E48" s="19" t="n"/>
      <c r="F48" s="17" t="n"/>
      <c r="G48" s="36">
        <f>IF(E48="","",IF(UPPER(F48)="Y",E48*2,E48))</f>
        <v/>
      </c>
      <c r="H48" s="20">
        <f>IF(G48="","",G48*$C$5)</f>
        <v/>
      </c>
    </row>
    <row r="49" ht="18" customHeight="1">
      <c r="A49" s="16" t="n"/>
      <c r="B49" s="17" t="n"/>
      <c r="C49" s="17" t="n"/>
      <c r="D49" s="17" t="n"/>
      <c r="E49" s="19" t="n"/>
      <c r="F49" s="17" t="n"/>
      <c r="G49" s="36">
        <f>IF(E49="","",IF(UPPER(F49)="Y",E49*2,E49))</f>
        <v/>
      </c>
      <c r="H49" s="20">
        <f>IF(G49="","",G49*$C$5)</f>
        <v/>
      </c>
    </row>
    <row r="50" ht="18" customHeight="1">
      <c r="A50" s="16" t="n"/>
      <c r="B50" s="17" t="n"/>
      <c r="C50" s="17" t="n"/>
      <c r="D50" s="17" t="n"/>
      <c r="E50" s="19" t="n"/>
      <c r="F50" s="17" t="n"/>
      <c r="G50" s="36">
        <f>IF(E50="","",IF(UPPER(F50)="Y",E50*2,E50))</f>
        <v/>
      </c>
      <c r="H50" s="20">
        <f>IF(G50="","",G50*$C$5)</f>
        <v/>
      </c>
    </row>
    <row r="51" ht="18" customHeight="1">
      <c r="A51" s="16" t="n"/>
      <c r="B51" s="17" t="n"/>
      <c r="C51" s="17" t="n"/>
      <c r="D51" s="17" t="n"/>
      <c r="E51" s="19" t="n"/>
      <c r="F51" s="17" t="n"/>
      <c r="G51" s="36">
        <f>IF(E51="","",IF(UPPER(F51)="Y",E51*2,E51))</f>
        <v/>
      </c>
      <c r="H51" s="20">
        <f>IF(G51="","",G51*$C$5)</f>
        <v/>
      </c>
    </row>
    <row r="52" ht="18" customHeight="1">
      <c r="A52" s="16" t="n"/>
      <c r="B52" s="17" t="n"/>
      <c r="C52" s="17" t="n"/>
      <c r="D52" s="17" t="n"/>
      <c r="E52" s="19" t="n"/>
      <c r="F52" s="17" t="n"/>
      <c r="G52" s="36">
        <f>IF(E52="","",IF(UPPER(F52)="Y",E52*2,E52))</f>
        <v/>
      </c>
      <c r="H52" s="20">
        <f>IF(G52="","",G52*$C$5)</f>
        <v/>
      </c>
    </row>
    <row r="53" ht="18" customHeight="1">
      <c r="A53" s="16" t="n"/>
      <c r="B53" s="17" t="n"/>
      <c r="C53" s="17" t="n"/>
      <c r="D53" s="17" t="n"/>
      <c r="E53" s="19" t="n"/>
      <c r="F53" s="17" t="n"/>
      <c r="G53" s="36">
        <f>IF(E53="","",IF(UPPER(F53)="Y",E53*2,E53))</f>
        <v/>
      </c>
      <c r="H53" s="20">
        <f>IF(G53="","",G53*$C$5)</f>
        <v/>
      </c>
    </row>
    <row r="54" ht="18" customHeight="1">
      <c r="A54" s="16" t="n"/>
      <c r="B54" s="17" t="n"/>
      <c r="C54" s="17" t="n"/>
      <c r="D54" s="17" t="n"/>
      <c r="E54" s="19" t="n"/>
      <c r="F54" s="17" t="n"/>
      <c r="G54" s="36">
        <f>IF(E54="","",IF(UPPER(F54)="Y",E54*2,E54))</f>
        <v/>
      </c>
      <c r="H54" s="20">
        <f>IF(G54="","",G54*$C$5)</f>
        <v/>
      </c>
    </row>
    <row r="55" ht="18" customHeight="1">
      <c r="A55" s="16" t="n"/>
      <c r="B55" s="17" t="n"/>
      <c r="C55" s="17" t="n"/>
      <c r="D55" s="17" t="n"/>
      <c r="E55" s="19" t="n"/>
      <c r="F55" s="17" t="n"/>
      <c r="G55" s="36">
        <f>IF(E55="","",IF(UPPER(F55)="Y",E55*2,E55))</f>
        <v/>
      </c>
      <c r="H55" s="20">
        <f>IF(G55="","",G55*$C$5)</f>
        <v/>
      </c>
    </row>
    <row r="56" ht="18" customHeight="1">
      <c r="A56" s="16" t="n"/>
      <c r="B56" s="17" t="n"/>
      <c r="C56" s="17" t="n"/>
      <c r="D56" s="17" t="n"/>
      <c r="E56" s="19" t="n"/>
      <c r="F56" s="17" t="n"/>
      <c r="G56" s="36">
        <f>IF(E56="","",IF(UPPER(F56)="Y",E56*2,E56))</f>
        <v/>
      </c>
      <c r="H56" s="20">
        <f>IF(G56="","",G56*$C$5)</f>
        <v/>
      </c>
    </row>
    <row r="57" ht="18" customHeight="1">
      <c r="A57" s="16" t="n"/>
      <c r="B57" s="17" t="n"/>
      <c r="C57" s="17" t="n"/>
      <c r="D57" s="17" t="n"/>
      <c r="E57" s="19" t="n"/>
      <c r="F57" s="17" t="n"/>
      <c r="G57" s="36">
        <f>IF(E57="","",IF(UPPER(F57)="Y",E57*2,E57))</f>
        <v/>
      </c>
      <c r="H57" s="20">
        <f>IF(G57="","",G57*$C$5)</f>
        <v/>
      </c>
    </row>
    <row r="58" ht="18" customHeight="1">
      <c r="A58" s="16" t="n"/>
      <c r="B58" s="17" t="n"/>
      <c r="C58" s="17" t="n"/>
      <c r="D58" s="17" t="n"/>
      <c r="E58" s="19" t="n"/>
      <c r="F58" s="17" t="n"/>
      <c r="G58" s="36">
        <f>IF(E58="","",IF(UPPER(F58)="Y",E58*2,E58))</f>
        <v/>
      </c>
      <c r="H58" s="20">
        <f>IF(G58="","",G58*$C$5)</f>
        <v/>
      </c>
    </row>
    <row r="59" ht="18" customHeight="1">
      <c r="A59" s="16" t="n"/>
      <c r="B59" s="17" t="n"/>
      <c r="C59" s="17" t="n"/>
      <c r="D59" s="17" t="n"/>
      <c r="E59" s="19" t="n"/>
      <c r="F59" s="17" t="n"/>
      <c r="G59" s="36">
        <f>IF(E59="","",IF(UPPER(F59)="Y",E59*2,E59))</f>
        <v/>
      </c>
      <c r="H59" s="20">
        <f>IF(G59="","",G59*$C$5)</f>
        <v/>
      </c>
    </row>
    <row r="60" ht="18" customHeight="1">
      <c r="A60" s="16" t="n"/>
      <c r="B60" s="17" t="n"/>
      <c r="C60" s="17" t="n"/>
      <c r="D60" s="17" t="n"/>
      <c r="E60" s="19" t="n"/>
      <c r="F60" s="17" t="n"/>
      <c r="G60" s="36">
        <f>IF(E60="","",IF(UPPER(F60)="Y",E60*2,E60))</f>
        <v/>
      </c>
      <c r="H60" s="20">
        <f>IF(G60="","",G60*$C$5)</f>
        <v/>
      </c>
    </row>
    <row r="61" ht="18" customHeight="1">
      <c r="A61" s="16" t="n"/>
      <c r="B61" s="17" t="n"/>
      <c r="C61" s="17" t="n"/>
      <c r="D61" s="17" t="n"/>
      <c r="E61" s="19" t="n"/>
      <c r="F61" s="17" t="n"/>
      <c r="G61" s="36">
        <f>IF(E61="","",IF(UPPER(F61)="Y",E61*2,E61))</f>
        <v/>
      </c>
      <c r="H61" s="20">
        <f>IF(G61="","",G61*$C$5)</f>
        <v/>
      </c>
    </row>
    <row r="62" ht="18" customHeight="1">
      <c r="A62" s="16" t="n"/>
      <c r="B62" s="17" t="n"/>
      <c r="C62" s="17" t="n"/>
      <c r="D62" s="17" t="n"/>
      <c r="E62" s="19" t="n"/>
      <c r="F62" s="17" t="n"/>
      <c r="G62" s="36">
        <f>IF(E62="","",IF(UPPER(F62)="Y",E62*2,E62))</f>
        <v/>
      </c>
      <c r="H62" s="20">
        <f>IF(G62="","",G62*$C$5)</f>
        <v/>
      </c>
    </row>
    <row r="63" ht="18" customHeight="1">
      <c r="A63" s="16" t="n"/>
      <c r="B63" s="17" t="n"/>
      <c r="C63" s="17" t="n"/>
      <c r="D63" s="17" t="n"/>
      <c r="E63" s="19" t="n"/>
      <c r="F63" s="17" t="n"/>
      <c r="G63" s="36">
        <f>IF(E63="","",IF(UPPER(F63)="Y",E63*2,E63))</f>
        <v/>
      </c>
      <c r="H63" s="20">
        <f>IF(G63="","",G63*$C$5)</f>
        <v/>
      </c>
    </row>
    <row r="64" ht="18" customHeight="1">
      <c r="A64" s="16" t="n"/>
      <c r="B64" s="17" t="n"/>
      <c r="C64" s="17" t="n"/>
      <c r="D64" s="17" t="n"/>
      <c r="E64" s="19" t="n"/>
      <c r="F64" s="17" t="n"/>
      <c r="G64" s="36">
        <f>IF(E64="","",IF(UPPER(F64)="Y",E64*2,E64))</f>
        <v/>
      </c>
      <c r="H64" s="20">
        <f>IF(G64="","",G64*$C$5)</f>
        <v/>
      </c>
    </row>
    <row r="65" ht="18" customHeight="1">
      <c r="A65" s="16" t="n"/>
      <c r="B65" s="17" t="n"/>
      <c r="C65" s="17" t="n"/>
      <c r="D65" s="17" t="n"/>
      <c r="E65" s="19" t="n"/>
      <c r="F65" s="17" t="n"/>
      <c r="G65" s="36">
        <f>IF(E65="","",IF(UPPER(F65)="Y",E65*2,E65))</f>
        <v/>
      </c>
      <c r="H65" s="20">
        <f>IF(G65="","",G65*$C$5)</f>
        <v/>
      </c>
    </row>
    <row r="66" ht="18" customHeight="1">
      <c r="A66" s="16" t="n"/>
      <c r="B66" s="17" t="n"/>
      <c r="C66" s="17" t="n"/>
      <c r="D66" s="17" t="n"/>
      <c r="E66" s="19" t="n"/>
      <c r="F66" s="17" t="n"/>
      <c r="G66" s="36">
        <f>IF(E66="","",IF(UPPER(F66)="Y",E66*2,E66))</f>
        <v/>
      </c>
      <c r="H66" s="20">
        <f>IF(G66="","",G66*$C$5)</f>
        <v/>
      </c>
    </row>
    <row r="67" ht="18" customHeight="1">
      <c r="A67" s="16" t="n"/>
      <c r="B67" s="17" t="n"/>
      <c r="C67" s="17" t="n"/>
      <c r="D67" s="17" t="n"/>
      <c r="E67" s="19" t="n"/>
      <c r="F67" s="17" t="n"/>
      <c r="G67" s="36">
        <f>IF(E67="","",IF(UPPER(F67)="Y",E67*2,E67))</f>
        <v/>
      </c>
      <c r="H67" s="20">
        <f>IF(G67="","",G67*$C$5)</f>
        <v/>
      </c>
    </row>
    <row r="68" ht="18" customHeight="1">
      <c r="A68" s="16" t="n"/>
      <c r="B68" s="17" t="n"/>
      <c r="C68" s="17" t="n"/>
      <c r="D68" s="17" t="n"/>
      <c r="E68" s="19" t="n"/>
      <c r="F68" s="17" t="n"/>
      <c r="G68" s="36">
        <f>IF(E68="","",IF(UPPER(F68)="Y",E68*2,E68))</f>
        <v/>
      </c>
      <c r="H68" s="20">
        <f>IF(G68="","",G68*$C$5)</f>
        <v/>
      </c>
    </row>
    <row r="69" ht="18" customHeight="1">
      <c r="A69" s="16" t="n"/>
      <c r="B69" s="17" t="n"/>
      <c r="C69" s="17" t="n"/>
      <c r="D69" s="17" t="n"/>
      <c r="E69" s="19" t="n"/>
      <c r="F69" s="17" t="n"/>
      <c r="G69" s="36">
        <f>IF(E69="","",IF(UPPER(F69)="Y",E69*2,E69))</f>
        <v/>
      </c>
      <c r="H69" s="20">
        <f>IF(G69="","",G69*$C$5)</f>
        <v/>
      </c>
    </row>
    <row r="70" ht="18" customHeight="1">
      <c r="A70" s="16" t="n"/>
      <c r="B70" s="17" t="n"/>
      <c r="C70" s="17" t="n"/>
      <c r="D70" s="17" t="n"/>
      <c r="E70" s="19" t="n"/>
      <c r="F70" s="17" t="n"/>
      <c r="G70" s="36">
        <f>IF(E70="","",IF(UPPER(F70)="Y",E70*2,E70))</f>
        <v/>
      </c>
      <c r="H70" s="20">
        <f>IF(G70="","",G70*$C$5)</f>
        <v/>
      </c>
    </row>
    <row r="71" ht="18" customHeight="1">
      <c r="A71" s="16" t="n"/>
      <c r="B71" s="17" t="n"/>
      <c r="C71" s="17" t="n"/>
      <c r="D71" s="17" t="n"/>
      <c r="E71" s="19" t="n"/>
      <c r="F71" s="17" t="n"/>
      <c r="G71" s="36">
        <f>IF(E71="","",IF(UPPER(F71)="Y",E71*2,E71))</f>
        <v/>
      </c>
      <c r="H71" s="20">
        <f>IF(G71="","",G71*$C$5)</f>
        <v/>
      </c>
    </row>
    <row r="72" ht="18" customHeight="1">
      <c r="A72" s="16" t="n"/>
      <c r="B72" s="17" t="n"/>
      <c r="C72" s="17" t="n"/>
      <c r="D72" s="17" t="n"/>
      <c r="E72" s="19" t="n"/>
      <c r="F72" s="17" t="n"/>
      <c r="G72" s="36">
        <f>IF(E72="","",IF(UPPER(F72)="Y",E72*2,E72))</f>
        <v/>
      </c>
      <c r="H72" s="20">
        <f>IF(G72="","",G72*$C$5)</f>
        <v/>
      </c>
    </row>
    <row r="73" ht="18" customHeight="1">
      <c r="A73" s="16" t="n"/>
      <c r="B73" s="17" t="n"/>
      <c r="C73" s="17" t="n"/>
      <c r="D73" s="17" t="n"/>
      <c r="E73" s="19" t="n"/>
      <c r="F73" s="17" t="n"/>
      <c r="G73" s="36">
        <f>IF(E73="","",IF(UPPER(F73)="Y",E73*2,E73))</f>
        <v/>
      </c>
      <c r="H73" s="20">
        <f>IF(G73="","",G73*$C$5)</f>
        <v/>
      </c>
    </row>
    <row r="74" ht="18" customHeight="1">
      <c r="A74" s="16" t="n"/>
      <c r="B74" s="17" t="n"/>
      <c r="C74" s="17" t="n"/>
      <c r="D74" s="17" t="n"/>
      <c r="E74" s="19" t="n"/>
      <c r="F74" s="17" t="n"/>
      <c r="G74" s="36">
        <f>IF(E74="","",IF(UPPER(F74)="Y",E74*2,E74))</f>
        <v/>
      </c>
      <c r="H74" s="20">
        <f>IF(G74="","",G74*$C$5)</f>
        <v/>
      </c>
    </row>
    <row r="75" ht="18" customHeight="1">
      <c r="A75" s="16" t="n"/>
      <c r="B75" s="17" t="n"/>
      <c r="C75" s="17" t="n"/>
      <c r="D75" s="17" t="n"/>
      <c r="E75" s="19" t="n"/>
      <c r="F75" s="17" t="n"/>
      <c r="G75" s="36">
        <f>IF(E75="","",IF(UPPER(F75)="Y",E75*2,E75))</f>
        <v/>
      </c>
      <c r="H75" s="20">
        <f>IF(G75="","",G75*$C$5)</f>
        <v/>
      </c>
    </row>
    <row r="76" ht="18" customHeight="1">
      <c r="A76" s="16" t="n"/>
      <c r="B76" s="17" t="n"/>
      <c r="C76" s="17" t="n"/>
      <c r="D76" s="17" t="n"/>
      <c r="E76" s="19" t="n"/>
      <c r="F76" s="17" t="n"/>
      <c r="G76" s="36">
        <f>IF(E76="","",IF(UPPER(F76)="Y",E76*2,E76))</f>
        <v/>
      </c>
      <c r="H76" s="20">
        <f>IF(G76="","",G76*$C$5)</f>
        <v/>
      </c>
    </row>
    <row r="77" ht="18" customHeight="1">
      <c r="A77" s="16" t="n"/>
      <c r="B77" s="17" t="n"/>
      <c r="C77" s="17" t="n"/>
      <c r="D77" s="17" t="n"/>
      <c r="E77" s="19" t="n"/>
      <c r="F77" s="17" t="n"/>
      <c r="G77" s="36">
        <f>IF(E77="","",IF(UPPER(F77)="Y",E77*2,E77))</f>
        <v/>
      </c>
      <c r="H77" s="20">
        <f>IF(G77="","",G77*$C$5)</f>
        <v/>
      </c>
    </row>
    <row r="78" ht="18" customHeight="1">
      <c r="A78" s="16" t="n"/>
      <c r="B78" s="17" t="n"/>
      <c r="C78" s="17" t="n"/>
      <c r="D78" s="17" t="n"/>
      <c r="E78" s="19" t="n"/>
      <c r="F78" s="17" t="n"/>
      <c r="G78" s="36">
        <f>IF(E78="","",IF(UPPER(F78)="Y",E78*2,E78))</f>
        <v/>
      </c>
      <c r="H78" s="20">
        <f>IF(G78="","",G78*$C$5)</f>
        <v/>
      </c>
    </row>
    <row r="79" ht="18" customHeight="1">
      <c r="A79" s="16" t="n"/>
      <c r="B79" s="17" t="n"/>
      <c r="C79" s="17" t="n"/>
      <c r="D79" s="17" t="n"/>
      <c r="E79" s="19" t="n"/>
      <c r="F79" s="17" t="n"/>
      <c r="G79" s="36">
        <f>IF(E79="","",IF(UPPER(F79)="Y",E79*2,E79))</f>
        <v/>
      </c>
      <c r="H79" s="20">
        <f>IF(G79="","",G79*$C$5)</f>
        <v/>
      </c>
    </row>
    <row r="80" ht="18" customHeight="1">
      <c r="A80" s="16" t="n"/>
      <c r="B80" s="17" t="n"/>
      <c r="C80" s="17" t="n"/>
      <c r="D80" s="17" t="n"/>
      <c r="E80" s="19" t="n"/>
      <c r="F80" s="17" t="n"/>
      <c r="G80" s="36">
        <f>IF(E80="","",IF(UPPER(F80)="Y",E80*2,E80))</f>
        <v/>
      </c>
      <c r="H80" s="20">
        <f>IF(G80="","",G80*$C$5)</f>
        <v/>
      </c>
    </row>
    <row r="81" ht="18" customHeight="1">
      <c r="A81" s="16" t="n"/>
      <c r="B81" s="17" t="n"/>
      <c r="C81" s="17" t="n"/>
      <c r="D81" s="17" t="n"/>
      <c r="E81" s="19" t="n"/>
      <c r="F81" s="17" t="n"/>
      <c r="G81" s="36">
        <f>IF(E81="","",IF(UPPER(F81)="Y",E81*2,E81))</f>
        <v/>
      </c>
      <c r="H81" s="20">
        <f>IF(G81="","",G81*$C$5)</f>
        <v/>
      </c>
    </row>
    <row r="82" ht="18" customHeight="1">
      <c r="A82" s="16" t="n"/>
      <c r="B82" s="17" t="n"/>
      <c r="C82" s="17" t="n"/>
      <c r="D82" s="17" t="n"/>
      <c r="E82" s="19" t="n"/>
      <c r="F82" s="17" t="n"/>
      <c r="G82" s="36">
        <f>IF(E82="","",IF(UPPER(F82)="Y",E82*2,E82))</f>
        <v/>
      </c>
      <c r="H82" s="20">
        <f>IF(G82="","",G82*$C$5)</f>
        <v/>
      </c>
    </row>
    <row r="83" ht="18" customHeight="1">
      <c r="A83" s="16" t="n"/>
      <c r="B83" s="17" t="n"/>
      <c r="C83" s="17" t="n"/>
      <c r="D83" s="17" t="n"/>
      <c r="E83" s="19" t="n"/>
      <c r="F83" s="17" t="n"/>
      <c r="G83" s="36">
        <f>IF(E83="","",IF(UPPER(F83)="Y",E83*2,E83))</f>
        <v/>
      </c>
      <c r="H83" s="20">
        <f>IF(G83="","",G83*$C$5)</f>
        <v/>
      </c>
    </row>
    <row r="84" ht="18" customHeight="1">
      <c r="A84" s="16" t="n"/>
      <c r="B84" s="17" t="n"/>
      <c r="C84" s="17" t="n"/>
      <c r="D84" s="17" t="n"/>
      <c r="E84" s="19" t="n"/>
      <c r="F84" s="17" t="n"/>
      <c r="G84" s="36">
        <f>IF(E84="","",IF(UPPER(F84)="Y",E84*2,E84))</f>
        <v/>
      </c>
      <c r="H84" s="20">
        <f>IF(G84="","",G84*$C$5)</f>
        <v/>
      </c>
    </row>
    <row r="85" ht="18" customHeight="1">
      <c r="A85" s="16" t="n"/>
      <c r="B85" s="17" t="n"/>
      <c r="C85" s="17" t="n"/>
      <c r="D85" s="17" t="n"/>
      <c r="E85" s="19" t="n"/>
      <c r="F85" s="17" t="n"/>
      <c r="G85" s="36">
        <f>IF(E85="","",IF(UPPER(F85)="Y",E85*2,E85))</f>
        <v/>
      </c>
      <c r="H85" s="20">
        <f>IF(G85="","",G85*$C$5)</f>
        <v/>
      </c>
    </row>
    <row r="86" ht="18" customHeight="1">
      <c r="A86" s="16" t="n"/>
      <c r="B86" s="17" t="n"/>
      <c r="C86" s="17" t="n"/>
      <c r="D86" s="17" t="n"/>
      <c r="E86" s="19" t="n"/>
      <c r="F86" s="17" t="n"/>
      <c r="G86" s="36">
        <f>IF(E86="","",IF(UPPER(F86)="Y",E86*2,E86))</f>
        <v/>
      </c>
      <c r="H86" s="20">
        <f>IF(G86="","",G86*$C$5)</f>
        <v/>
      </c>
    </row>
    <row r="87" ht="18" customHeight="1">
      <c r="A87" s="16" t="n"/>
      <c r="B87" s="17" t="n"/>
      <c r="C87" s="17" t="n"/>
      <c r="D87" s="17" t="n"/>
      <c r="E87" s="19" t="n"/>
      <c r="F87" s="17" t="n"/>
      <c r="G87" s="36">
        <f>IF(E87="","",IF(UPPER(F87)="Y",E87*2,E87))</f>
        <v/>
      </c>
      <c r="H87" s="20">
        <f>IF(G87="","",G87*$C$5)</f>
        <v/>
      </c>
    </row>
    <row r="88" ht="18" customHeight="1">
      <c r="A88" s="16" t="n"/>
      <c r="B88" s="17" t="n"/>
      <c r="C88" s="17" t="n"/>
      <c r="D88" s="17" t="n"/>
      <c r="E88" s="19" t="n"/>
      <c r="F88" s="17" t="n"/>
      <c r="G88" s="36">
        <f>IF(E88="","",IF(UPPER(F88)="Y",E88*2,E88))</f>
        <v/>
      </c>
      <c r="H88" s="20">
        <f>IF(G88="","",G88*$C$5)</f>
        <v/>
      </c>
    </row>
    <row r="89" ht="18" customHeight="1">
      <c r="A89" s="16" t="n"/>
      <c r="B89" s="17" t="n"/>
      <c r="C89" s="17" t="n"/>
      <c r="D89" s="17" t="n"/>
      <c r="E89" s="19" t="n"/>
      <c r="F89" s="17" t="n"/>
      <c r="G89" s="36">
        <f>IF(E89="","",IF(UPPER(F89)="Y",E89*2,E89))</f>
        <v/>
      </c>
      <c r="H89" s="20">
        <f>IF(G89="","",G89*$C$5)</f>
        <v/>
      </c>
    </row>
    <row r="90" ht="18" customHeight="1">
      <c r="A90" s="16" t="n"/>
      <c r="B90" s="17" t="n"/>
      <c r="C90" s="17" t="n"/>
      <c r="D90" s="17" t="n"/>
      <c r="E90" s="19" t="n"/>
      <c r="F90" s="17" t="n"/>
      <c r="G90" s="36">
        <f>IF(E90="","",IF(UPPER(F90)="Y",E90*2,E90))</f>
        <v/>
      </c>
      <c r="H90" s="20">
        <f>IF(G90="","",G90*$C$5)</f>
        <v/>
      </c>
    </row>
    <row r="91" ht="18" customHeight="1">
      <c r="A91" s="16" t="n"/>
      <c r="B91" s="17" t="n"/>
      <c r="C91" s="17" t="n"/>
      <c r="D91" s="17" t="n"/>
      <c r="E91" s="19" t="n"/>
      <c r="F91" s="17" t="n"/>
      <c r="G91" s="36">
        <f>IF(E91="","",IF(UPPER(F91)="Y",E91*2,E91))</f>
        <v/>
      </c>
      <c r="H91" s="20">
        <f>IF(G91="","",G91*$C$5)</f>
        <v/>
      </c>
    </row>
    <row r="92" ht="18" customHeight="1">
      <c r="A92" s="16" t="n"/>
      <c r="B92" s="17" t="n"/>
      <c r="C92" s="17" t="n"/>
      <c r="D92" s="17" t="n"/>
      <c r="E92" s="19" t="n"/>
      <c r="F92" s="17" t="n"/>
      <c r="G92" s="36">
        <f>IF(E92="","",IF(UPPER(F92)="Y",E92*2,E92))</f>
        <v/>
      </c>
      <c r="H92" s="20">
        <f>IF(G92="","",G92*$C$5)</f>
        <v/>
      </c>
    </row>
    <row r="93" ht="18" customHeight="1">
      <c r="A93" s="16" t="n"/>
      <c r="B93" s="17" t="n"/>
      <c r="C93" s="17" t="n"/>
      <c r="D93" s="17" t="n"/>
      <c r="E93" s="19" t="n"/>
      <c r="F93" s="17" t="n"/>
      <c r="G93" s="36">
        <f>IF(E93="","",IF(UPPER(F93)="Y",E93*2,E93))</f>
        <v/>
      </c>
      <c r="H93" s="20">
        <f>IF(G93="","",G93*$C$5)</f>
        <v/>
      </c>
    </row>
    <row r="94" ht="18" customHeight="1">
      <c r="A94" s="16" t="n"/>
      <c r="B94" s="17" t="n"/>
      <c r="C94" s="17" t="n"/>
      <c r="D94" s="17" t="n"/>
      <c r="E94" s="19" t="n"/>
      <c r="F94" s="17" t="n"/>
      <c r="G94" s="36">
        <f>IF(E94="","",IF(UPPER(F94)="Y",E94*2,E94))</f>
        <v/>
      </c>
      <c r="H94" s="20">
        <f>IF(G94="","",G94*$C$5)</f>
        <v/>
      </c>
    </row>
    <row r="95" ht="18" customHeight="1">
      <c r="A95" s="16" t="n"/>
      <c r="B95" s="17" t="n"/>
      <c r="C95" s="17" t="n"/>
      <c r="D95" s="17" t="n"/>
      <c r="E95" s="19" t="n"/>
      <c r="F95" s="17" t="n"/>
      <c r="G95" s="36">
        <f>IF(E95="","",IF(UPPER(F95)="Y",E95*2,E95))</f>
        <v/>
      </c>
      <c r="H95" s="20">
        <f>IF(G95="","",G95*$C$5)</f>
        <v/>
      </c>
    </row>
    <row r="96" ht="18" customHeight="1">
      <c r="A96" s="16" t="n"/>
      <c r="B96" s="17" t="n"/>
      <c r="C96" s="17" t="n"/>
      <c r="D96" s="17" t="n"/>
      <c r="E96" s="19" t="n"/>
      <c r="F96" s="17" t="n"/>
      <c r="G96" s="36">
        <f>IF(E96="","",IF(UPPER(F96)="Y",E96*2,E96))</f>
        <v/>
      </c>
      <c r="H96" s="20">
        <f>IF(G96="","",G96*$C$5)</f>
        <v/>
      </c>
    </row>
    <row r="97" ht="18" customHeight="1">
      <c r="A97" s="16" t="n"/>
      <c r="B97" s="17" t="n"/>
      <c r="C97" s="17" t="n"/>
      <c r="D97" s="17" t="n"/>
      <c r="E97" s="19" t="n"/>
      <c r="F97" s="17" t="n"/>
      <c r="G97" s="36">
        <f>IF(E97="","",IF(UPPER(F97)="Y",E97*2,E97))</f>
        <v/>
      </c>
      <c r="H97" s="20">
        <f>IF(G97="","",G97*$C$5)</f>
        <v/>
      </c>
    </row>
    <row r="98" ht="18" customHeight="1">
      <c r="A98" s="16" t="n"/>
      <c r="B98" s="17" t="n"/>
      <c r="C98" s="17" t="n"/>
      <c r="D98" s="17" t="n"/>
      <c r="E98" s="19" t="n"/>
      <c r="F98" s="17" t="n"/>
      <c r="G98" s="36">
        <f>IF(E98="","",IF(UPPER(F98)="Y",E98*2,E98))</f>
        <v/>
      </c>
      <c r="H98" s="20">
        <f>IF(G98="","",G98*$C$5)</f>
        <v/>
      </c>
    </row>
    <row r="99" ht="18" customHeight="1">
      <c r="A99" s="16" t="n"/>
      <c r="B99" s="17" t="n"/>
      <c r="C99" s="17" t="n"/>
      <c r="D99" s="17" t="n"/>
      <c r="E99" s="19" t="n"/>
      <c r="F99" s="17" t="n"/>
      <c r="G99" s="36">
        <f>IF(E99="","",IF(UPPER(F99)="Y",E99*2,E99))</f>
        <v/>
      </c>
      <c r="H99" s="20">
        <f>IF(G99="","",G99*$C$5)</f>
        <v/>
      </c>
    </row>
    <row r="100" ht="18" customHeight="1">
      <c r="A100" s="16" t="n"/>
      <c r="B100" s="17" t="n"/>
      <c r="C100" s="17" t="n"/>
      <c r="D100" s="17" t="n"/>
      <c r="E100" s="19" t="n"/>
      <c r="F100" s="17" t="n"/>
      <c r="G100" s="36">
        <f>IF(E100="","",IF(UPPER(F100)="Y",E100*2,E100))</f>
        <v/>
      </c>
      <c r="H100" s="20">
        <f>IF(G100="","",G100*$C$5)</f>
        <v/>
      </c>
    </row>
    <row r="101" ht="18" customHeight="1">
      <c r="A101" s="16" t="n"/>
      <c r="B101" s="17" t="n"/>
      <c r="C101" s="17" t="n"/>
      <c r="D101" s="17" t="n"/>
      <c r="E101" s="19" t="n"/>
      <c r="F101" s="17" t="n"/>
      <c r="G101" s="36">
        <f>IF(E101="","",IF(UPPER(F101)="Y",E101*2,E101))</f>
        <v/>
      </c>
      <c r="H101" s="20">
        <f>IF(G101="","",G101*$C$5)</f>
        <v/>
      </c>
    </row>
    <row r="102" ht="18" customHeight="1">
      <c r="A102" s="16" t="n"/>
      <c r="B102" s="17" t="n"/>
      <c r="C102" s="17" t="n"/>
      <c r="D102" s="17" t="n"/>
      <c r="E102" s="19" t="n"/>
      <c r="F102" s="17" t="n"/>
      <c r="G102" s="36">
        <f>IF(E102="","",IF(UPPER(F102)="Y",E102*2,E102))</f>
        <v/>
      </c>
      <c r="H102" s="20">
        <f>IF(G102="","",G102*$C$5)</f>
        <v/>
      </c>
    </row>
    <row r="103" ht="18" customHeight="1">
      <c r="A103" s="16" t="n"/>
      <c r="B103" s="17" t="n"/>
      <c r="C103" s="17" t="n"/>
      <c r="D103" s="17" t="n"/>
      <c r="E103" s="19" t="n"/>
      <c r="F103" s="17" t="n"/>
      <c r="G103" s="36">
        <f>IF(E103="","",IF(UPPER(F103)="Y",E103*2,E103))</f>
        <v/>
      </c>
      <c r="H103" s="20">
        <f>IF(G103="","",G103*$C$5)</f>
        <v/>
      </c>
    </row>
    <row r="104" ht="18" customHeight="1">
      <c r="A104" s="16" t="n"/>
      <c r="B104" s="17" t="n"/>
      <c r="C104" s="17" t="n"/>
      <c r="D104" s="17" t="n"/>
      <c r="E104" s="19" t="n"/>
      <c r="F104" s="17" t="n"/>
      <c r="G104" s="36">
        <f>IF(E104="","",IF(UPPER(F104)="Y",E104*2,E104))</f>
        <v/>
      </c>
      <c r="H104" s="20">
        <f>IF(G104="","",G104*$C$5)</f>
        <v/>
      </c>
    </row>
    <row r="105" ht="18" customHeight="1">
      <c r="A105" s="16" t="n"/>
      <c r="B105" s="17" t="n"/>
      <c r="C105" s="17" t="n"/>
      <c r="D105" s="17" t="n"/>
      <c r="E105" s="19" t="n"/>
      <c r="F105" s="17" t="n"/>
      <c r="G105" s="36">
        <f>IF(E105="","",IF(UPPER(F105)="Y",E105*2,E105))</f>
        <v/>
      </c>
      <c r="H105" s="20">
        <f>IF(G105="","",G105*$C$5)</f>
        <v/>
      </c>
    </row>
    <row r="106" ht="18" customHeight="1">
      <c r="A106" s="16" t="n"/>
      <c r="B106" s="17" t="n"/>
      <c r="C106" s="17" t="n"/>
      <c r="D106" s="17" t="n"/>
      <c r="E106" s="19" t="n"/>
      <c r="F106" s="17" t="n"/>
      <c r="G106" s="36">
        <f>IF(E106="","",IF(UPPER(F106)="Y",E106*2,E106))</f>
        <v/>
      </c>
      <c r="H106" s="20">
        <f>IF(G106="","",G106*$C$5)</f>
        <v/>
      </c>
    </row>
    <row r="107" ht="18" customHeight="1">
      <c r="A107" s="16" t="n"/>
      <c r="B107" s="17" t="n"/>
      <c r="C107" s="17" t="n"/>
      <c r="D107" s="17" t="n"/>
      <c r="E107" s="19" t="n"/>
      <c r="F107" s="17" t="n"/>
      <c r="G107" s="36">
        <f>IF(E107="","",IF(UPPER(F107)="Y",E107*2,E107))</f>
        <v/>
      </c>
      <c r="H107" s="20">
        <f>IF(G107="","",G107*$C$5)</f>
        <v/>
      </c>
    </row>
    <row r="108" ht="18" customHeight="1">
      <c r="A108" s="16" t="n"/>
      <c r="B108" s="17" t="n"/>
      <c r="C108" s="17" t="n"/>
      <c r="D108" s="17" t="n"/>
      <c r="E108" s="19" t="n"/>
      <c r="F108" s="17" t="n"/>
      <c r="G108" s="36">
        <f>IF(E108="","",IF(UPPER(F108)="Y",E108*2,E108))</f>
        <v/>
      </c>
      <c r="H108" s="20">
        <f>IF(G108="","",G108*$C$5)</f>
        <v/>
      </c>
    </row>
    <row r="109" ht="18" customHeight="1">
      <c r="A109" s="16" t="n"/>
      <c r="B109" s="17" t="n"/>
      <c r="C109" s="17" t="n"/>
      <c r="D109" s="17" t="n"/>
      <c r="E109" s="19" t="n"/>
      <c r="F109" s="17" t="n"/>
      <c r="G109" s="36">
        <f>IF(E109="","",IF(UPPER(F109)="Y",E109*2,E109))</f>
        <v/>
      </c>
      <c r="H109" s="20">
        <f>IF(G109="","",G109*$C$5)</f>
        <v/>
      </c>
    </row>
    <row r="110" ht="18" customHeight="1">
      <c r="A110" s="16" t="n"/>
      <c r="B110" s="17" t="n"/>
      <c r="C110" s="17" t="n"/>
      <c r="D110" s="17" t="n"/>
      <c r="E110" s="19" t="n"/>
      <c r="F110" s="17" t="n"/>
      <c r="G110" s="36">
        <f>IF(E110="","",IF(UPPER(F110)="Y",E110*2,E110))</f>
        <v/>
      </c>
      <c r="H110" s="20">
        <f>IF(G110="","",G110*$C$5)</f>
        <v/>
      </c>
    </row>
    <row r="111" ht="18" customHeight="1">
      <c r="A111" s="16" t="n"/>
      <c r="B111" s="17" t="n"/>
      <c r="C111" s="17" t="n"/>
      <c r="D111" s="17" t="n"/>
      <c r="E111" s="19" t="n"/>
      <c r="F111" s="17" t="n"/>
      <c r="G111" s="36">
        <f>IF(E111="","",IF(UPPER(F111)="Y",E111*2,E111))</f>
        <v/>
      </c>
      <c r="H111" s="20">
        <f>IF(G111="","",G111*$C$5)</f>
        <v/>
      </c>
    </row>
    <row r="112" ht="18" customHeight="1">
      <c r="A112" s="16" t="n"/>
      <c r="B112" s="17" t="n"/>
      <c r="C112" s="17" t="n"/>
      <c r="D112" s="17" t="n"/>
      <c r="E112" s="19" t="n"/>
      <c r="F112" s="17" t="n"/>
      <c r="G112" s="36">
        <f>IF(E112="","",IF(UPPER(F112)="Y",E112*2,E112))</f>
        <v/>
      </c>
      <c r="H112" s="20">
        <f>IF(G112="","",G112*$C$5)</f>
        <v/>
      </c>
    </row>
    <row r="113" ht="18" customHeight="1">
      <c r="A113" s="16" t="n"/>
      <c r="B113" s="17" t="n"/>
      <c r="C113" s="17" t="n"/>
      <c r="D113" s="17" t="n"/>
      <c r="E113" s="19" t="n"/>
      <c r="F113" s="17" t="n"/>
      <c r="G113" s="36">
        <f>IF(E113="","",IF(UPPER(F113)="Y",E113*2,E113))</f>
        <v/>
      </c>
      <c r="H113" s="20">
        <f>IF(G113="","",G113*$C$5)</f>
        <v/>
      </c>
    </row>
    <row r="114" ht="18" customHeight="1">
      <c r="A114" s="16" t="n"/>
      <c r="B114" s="17" t="n"/>
      <c r="C114" s="17" t="n"/>
      <c r="D114" s="17" t="n"/>
      <c r="E114" s="19" t="n"/>
      <c r="F114" s="17" t="n"/>
      <c r="G114" s="36">
        <f>IF(E114="","",IF(UPPER(F114)="Y",E114*2,E114))</f>
        <v/>
      </c>
      <c r="H114" s="20">
        <f>IF(G114="","",G114*$C$5)</f>
        <v/>
      </c>
    </row>
    <row r="115" ht="18" customHeight="1">
      <c r="A115" s="16" t="n"/>
      <c r="B115" s="17" t="n"/>
      <c r="C115" s="17" t="n"/>
      <c r="D115" s="17" t="n"/>
      <c r="E115" s="19" t="n"/>
      <c r="F115" s="17" t="n"/>
      <c r="G115" s="36">
        <f>IF(E115="","",IF(UPPER(F115)="Y",E115*2,E115))</f>
        <v/>
      </c>
      <c r="H115" s="20">
        <f>IF(G115="","",G115*$C$5)</f>
        <v/>
      </c>
    </row>
    <row r="116" ht="18" customHeight="1">
      <c r="A116" s="16" t="n"/>
      <c r="B116" s="17" t="n"/>
      <c r="C116" s="17" t="n"/>
      <c r="D116" s="17" t="n"/>
      <c r="E116" s="19" t="n"/>
      <c r="F116" s="17" t="n"/>
      <c r="G116" s="36">
        <f>IF(E116="","",IF(UPPER(F116)="Y",E116*2,E116))</f>
        <v/>
      </c>
      <c r="H116" s="20">
        <f>IF(G116="","",G116*$C$5)</f>
        <v/>
      </c>
    </row>
    <row r="117" ht="18" customHeight="1">
      <c r="A117" s="16" t="n"/>
      <c r="B117" s="17" t="n"/>
      <c r="C117" s="17" t="n"/>
      <c r="D117" s="17" t="n"/>
      <c r="E117" s="19" t="n"/>
      <c r="F117" s="17" t="n"/>
      <c r="G117" s="36">
        <f>IF(E117="","",IF(UPPER(F117)="Y",E117*2,E117))</f>
        <v/>
      </c>
      <c r="H117" s="20">
        <f>IF(G117="","",G117*$C$5)</f>
        <v/>
      </c>
    </row>
    <row r="118" ht="18" customHeight="1">
      <c r="A118" s="16" t="n"/>
      <c r="B118" s="17" t="n"/>
      <c r="C118" s="17" t="n"/>
      <c r="D118" s="17" t="n"/>
      <c r="E118" s="19" t="n"/>
      <c r="F118" s="17" t="n"/>
      <c r="G118" s="36">
        <f>IF(E118="","",IF(UPPER(F118)="Y",E118*2,E118))</f>
        <v/>
      </c>
      <c r="H118" s="20">
        <f>IF(G118="","",G118*$C$5)</f>
        <v/>
      </c>
    </row>
    <row r="119" ht="18" customHeight="1">
      <c r="A119" s="16" t="n"/>
      <c r="B119" s="17" t="n"/>
      <c r="C119" s="17" t="n"/>
      <c r="D119" s="17" t="n"/>
      <c r="E119" s="19" t="n"/>
      <c r="F119" s="17" t="n"/>
      <c r="G119" s="36">
        <f>IF(E119="","",IF(UPPER(F119)="Y",E119*2,E119))</f>
        <v/>
      </c>
      <c r="H119" s="20">
        <f>IF(G119="","",G119*$C$5)</f>
        <v/>
      </c>
    </row>
    <row r="120" ht="18" customHeight="1">
      <c r="A120" s="16" t="n"/>
      <c r="B120" s="17" t="n"/>
      <c r="C120" s="17" t="n"/>
      <c r="D120" s="17" t="n"/>
      <c r="E120" s="19" t="n"/>
      <c r="F120" s="17" t="n"/>
      <c r="G120" s="36">
        <f>IF(E120="","",IF(UPPER(F120)="Y",E120*2,E120))</f>
        <v/>
      </c>
      <c r="H120" s="20">
        <f>IF(G120="","",G120*$C$5)</f>
        <v/>
      </c>
    </row>
    <row r="121" ht="18" customHeight="1">
      <c r="A121" s="16" t="n"/>
      <c r="B121" s="17" t="n"/>
      <c r="C121" s="17" t="n"/>
      <c r="D121" s="17" t="n"/>
      <c r="E121" s="19" t="n"/>
      <c r="F121" s="17" t="n"/>
      <c r="G121" s="36">
        <f>IF(E121="","",IF(UPPER(F121)="Y",E121*2,E121))</f>
        <v/>
      </c>
      <c r="H121" s="20">
        <f>IF(G121="","",G121*$C$5)</f>
        <v/>
      </c>
    </row>
    <row r="122" ht="18" customHeight="1">
      <c r="A122" s="16" t="n"/>
      <c r="B122" s="17" t="n"/>
      <c r="C122" s="17" t="n"/>
      <c r="D122" s="17" t="n"/>
      <c r="E122" s="19" t="n"/>
      <c r="F122" s="17" t="n"/>
      <c r="G122" s="36">
        <f>IF(E122="","",IF(UPPER(F122)="Y",E122*2,E122))</f>
        <v/>
      </c>
      <c r="H122" s="20">
        <f>IF(G122="","",G122*$C$5)</f>
        <v/>
      </c>
    </row>
    <row r="123" ht="18" customHeight="1">
      <c r="A123" s="16" t="n"/>
      <c r="B123" s="17" t="n"/>
      <c r="C123" s="17" t="n"/>
      <c r="D123" s="17" t="n"/>
      <c r="E123" s="19" t="n"/>
      <c r="F123" s="17" t="n"/>
      <c r="G123" s="36">
        <f>IF(E123="","",IF(UPPER(F123)="Y",E123*2,E123))</f>
        <v/>
      </c>
      <c r="H123" s="20">
        <f>IF(G123="","",G123*$C$5)</f>
        <v/>
      </c>
    </row>
    <row r="124" ht="18" customHeight="1">
      <c r="A124" s="16" t="n"/>
      <c r="B124" s="17" t="n"/>
      <c r="C124" s="17" t="n"/>
      <c r="D124" s="17" t="n"/>
      <c r="E124" s="19" t="n"/>
      <c r="F124" s="17" t="n"/>
      <c r="G124" s="36">
        <f>IF(E124="","",IF(UPPER(F124)="Y",E124*2,E124))</f>
        <v/>
      </c>
      <c r="H124" s="20">
        <f>IF(G124="","",G124*$C$5)</f>
        <v/>
      </c>
    </row>
    <row r="125" ht="18" customHeight="1">
      <c r="A125" s="16" t="n"/>
      <c r="B125" s="17" t="n"/>
      <c r="C125" s="17" t="n"/>
      <c r="D125" s="17" t="n"/>
      <c r="E125" s="19" t="n"/>
      <c r="F125" s="17" t="n"/>
      <c r="G125" s="36">
        <f>IF(E125="","",IF(UPPER(F125)="Y",E125*2,E125))</f>
        <v/>
      </c>
      <c r="H125" s="20">
        <f>IF(G125="","",G125*$C$5)</f>
        <v/>
      </c>
    </row>
    <row r="126" ht="18" customHeight="1">
      <c r="A126" s="16" t="n"/>
      <c r="B126" s="17" t="n"/>
      <c r="C126" s="17" t="n"/>
      <c r="D126" s="17" t="n"/>
      <c r="E126" s="19" t="n"/>
      <c r="F126" s="17" t="n"/>
      <c r="G126" s="36">
        <f>IF(E126="","",IF(UPPER(F126)="Y",E126*2,E126))</f>
        <v/>
      </c>
      <c r="H126" s="20">
        <f>IF(G126="","",G126*$C$5)</f>
        <v/>
      </c>
    </row>
    <row r="127" ht="18" customHeight="1">
      <c r="A127" s="16" t="n"/>
      <c r="B127" s="17" t="n"/>
      <c r="C127" s="17" t="n"/>
      <c r="D127" s="17" t="n"/>
      <c r="E127" s="19" t="n"/>
      <c r="F127" s="17" t="n"/>
      <c r="G127" s="36">
        <f>IF(E127="","",IF(UPPER(F127)="Y",E127*2,E127))</f>
        <v/>
      </c>
      <c r="H127" s="20">
        <f>IF(G127="","",G127*$C$5)</f>
        <v/>
      </c>
    </row>
    <row r="128" ht="18" customHeight="1">
      <c r="A128" s="16" t="n"/>
      <c r="B128" s="17" t="n"/>
      <c r="C128" s="17" t="n"/>
      <c r="D128" s="17" t="n"/>
      <c r="E128" s="19" t="n"/>
      <c r="F128" s="17" t="n"/>
      <c r="G128" s="36">
        <f>IF(E128="","",IF(UPPER(F128)="Y",E128*2,E128))</f>
        <v/>
      </c>
      <c r="H128" s="20">
        <f>IF(G128="","",G128*$C$5)</f>
        <v/>
      </c>
    </row>
    <row r="129" ht="18" customHeight="1">
      <c r="A129" s="16" t="n"/>
      <c r="B129" s="17" t="n"/>
      <c r="C129" s="17" t="n"/>
      <c r="D129" s="17" t="n"/>
      <c r="E129" s="19" t="n"/>
      <c r="F129" s="17" t="n"/>
      <c r="G129" s="36">
        <f>IF(E129="","",IF(UPPER(F129)="Y",E129*2,E129))</f>
        <v/>
      </c>
      <c r="H129" s="20">
        <f>IF(G129="","",G129*$C$5)</f>
        <v/>
      </c>
    </row>
    <row r="130" ht="18" customHeight="1">
      <c r="A130" s="16" t="n"/>
      <c r="B130" s="17" t="n"/>
      <c r="C130" s="17" t="n"/>
      <c r="D130" s="17" t="n"/>
      <c r="E130" s="19" t="n"/>
      <c r="F130" s="17" t="n"/>
      <c r="G130" s="36">
        <f>IF(E130="","",IF(UPPER(F130)="Y",E130*2,E130))</f>
        <v/>
      </c>
      <c r="H130" s="20">
        <f>IF(G130="","",G130*$C$5)</f>
        <v/>
      </c>
    </row>
    <row r="131" ht="18" customHeight="1">
      <c r="A131" s="16" t="n"/>
      <c r="B131" s="17" t="n"/>
      <c r="C131" s="17" t="n"/>
      <c r="D131" s="17" t="n"/>
      <c r="E131" s="19" t="n"/>
      <c r="F131" s="17" t="n"/>
      <c r="G131" s="36">
        <f>IF(E131="","",IF(UPPER(F131)="Y",E131*2,E131))</f>
        <v/>
      </c>
      <c r="H131" s="20">
        <f>IF(G131="","",G131*$C$5)</f>
        <v/>
      </c>
    </row>
    <row r="132" ht="18" customHeight="1">
      <c r="A132" s="16" t="n"/>
      <c r="B132" s="17" t="n"/>
      <c r="C132" s="17" t="n"/>
      <c r="D132" s="17" t="n"/>
      <c r="E132" s="19" t="n"/>
      <c r="F132" s="17" t="n"/>
      <c r="G132" s="36">
        <f>IF(E132="","",IF(UPPER(F132)="Y",E132*2,E132))</f>
        <v/>
      </c>
      <c r="H132" s="20">
        <f>IF(G132="","",G132*$C$5)</f>
        <v/>
      </c>
    </row>
    <row r="133" ht="18" customHeight="1">
      <c r="A133" s="16" t="n"/>
      <c r="B133" s="17" t="n"/>
      <c r="C133" s="17" t="n"/>
      <c r="D133" s="17" t="n"/>
      <c r="E133" s="19" t="n"/>
      <c r="F133" s="17" t="n"/>
      <c r="G133" s="36">
        <f>IF(E133="","",IF(UPPER(F133)="Y",E133*2,E133))</f>
        <v/>
      </c>
      <c r="H133" s="20">
        <f>IF(G133="","",G133*$C$5)</f>
        <v/>
      </c>
    </row>
    <row r="134" ht="18" customHeight="1">
      <c r="A134" s="16" t="n"/>
      <c r="B134" s="17" t="n"/>
      <c r="C134" s="17" t="n"/>
      <c r="D134" s="17" t="n"/>
      <c r="E134" s="19" t="n"/>
      <c r="F134" s="17" t="n"/>
      <c r="G134" s="36">
        <f>IF(E134="","",IF(UPPER(F134)="Y",E134*2,E134))</f>
        <v/>
      </c>
      <c r="H134" s="20">
        <f>IF(G134="","",G134*$C$5)</f>
        <v/>
      </c>
    </row>
    <row r="135" ht="18" customHeight="1">
      <c r="A135" s="16" t="n"/>
      <c r="B135" s="17" t="n"/>
      <c r="C135" s="17" t="n"/>
      <c r="D135" s="17" t="n"/>
      <c r="E135" s="19" t="n"/>
      <c r="F135" s="17" t="n"/>
      <c r="G135" s="36">
        <f>IF(E135="","",IF(UPPER(F135)="Y",E135*2,E135))</f>
        <v/>
      </c>
      <c r="H135" s="20">
        <f>IF(G135="","",G135*$C$5)</f>
        <v/>
      </c>
    </row>
    <row r="136" ht="18" customHeight="1">
      <c r="A136" s="16" t="n"/>
      <c r="B136" s="17" t="n"/>
      <c r="C136" s="17" t="n"/>
      <c r="D136" s="17" t="n"/>
      <c r="E136" s="19" t="n"/>
      <c r="F136" s="17" t="n"/>
      <c r="G136" s="36">
        <f>IF(E136="","",IF(UPPER(F136)="Y",E136*2,E136))</f>
        <v/>
      </c>
      <c r="H136" s="20">
        <f>IF(G136="","",G136*$C$5)</f>
        <v/>
      </c>
    </row>
    <row r="137" ht="18" customHeight="1">
      <c r="A137" s="16" t="n"/>
      <c r="B137" s="17" t="n"/>
      <c r="C137" s="17" t="n"/>
      <c r="D137" s="17" t="n"/>
      <c r="E137" s="19" t="n"/>
      <c r="F137" s="17" t="n"/>
      <c r="G137" s="36">
        <f>IF(E137="","",IF(UPPER(F137)="Y",E137*2,E137))</f>
        <v/>
      </c>
      <c r="H137" s="20">
        <f>IF(G137="","",G137*$C$5)</f>
        <v/>
      </c>
    </row>
    <row r="138" ht="18" customHeight="1">
      <c r="A138" s="16" t="n"/>
      <c r="B138" s="17" t="n"/>
      <c r="C138" s="17" t="n"/>
      <c r="D138" s="17" t="n"/>
      <c r="E138" s="19" t="n"/>
      <c r="F138" s="17" t="n"/>
      <c r="G138" s="36">
        <f>IF(E138="","",IF(UPPER(F138)="Y",E138*2,E138))</f>
        <v/>
      </c>
      <c r="H138" s="20">
        <f>IF(G138="","",G138*$C$5)</f>
        <v/>
      </c>
    </row>
    <row r="139" ht="18" customHeight="1">
      <c r="A139" s="16" t="n"/>
      <c r="B139" s="17" t="n"/>
      <c r="C139" s="17" t="n"/>
      <c r="D139" s="17" t="n"/>
      <c r="E139" s="19" t="n"/>
      <c r="F139" s="17" t="n"/>
      <c r="G139" s="36">
        <f>IF(E139="","",IF(UPPER(F139)="Y",E139*2,E139))</f>
        <v/>
      </c>
      <c r="H139" s="20">
        <f>IF(G139="","",G139*$C$5)</f>
        <v/>
      </c>
    </row>
    <row r="140" ht="18" customHeight="1">
      <c r="A140" s="16" t="n"/>
      <c r="B140" s="17" t="n"/>
      <c r="C140" s="17" t="n"/>
      <c r="D140" s="17" t="n"/>
      <c r="E140" s="19" t="n"/>
      <c r="F140" s="17" t="n"/>
      <c r="G140" s="36">
        <f>IF(E140="","",IF(UPPER(F140)="Y",E140*2,E140))</f>
        <v/>
      </c>
      <c r="H140" s="20">
        <f>IF(G140="","",G140*$C$5)</f>
        <v/>
      </c>
    </row>
    <row r="141" ht="18" customHeight="1">
      <c r="A141" s="16" t="n"/>
      <c r="B141" s="17" t="n"/>
      <c r="C141" s="17" t="n"/>
      <c r="D141" s="17" t="n"/>
      <c r="E141" s="19" t="n"/>
      <c r="F141" s="17" t="n"/>
      <c r="G141" s="36">
        <f>IF(E141="","",IF(UPPER(F141)="Y",E141*2,E141))</f>
        <v/>
      </c>
      <c r="H141" s="20">
        <f>IF(G141="","",G141*$C$5)</f>
        <v/>
      </c>
    </row>
    <row r="142" ht="18" customHeight="1">
      <c r="A142" s="16" t="n"/>
      <c r="B142" s="17" t="n"/>
      <c r="C142" s="17" t="n"/>
      <c r="D142" s="17" t="n"/>
      <c r="E142" s="19" t="n"/>
      <c r="F142" s="17" t="n"/>
      <c r="G142" s="36">
        <f>IF(E142="","",IF(UPPER(F142)="Y",E142*2,E142))</f>
        <v/>
      </c>
      <c r="H142" s="20">
        <f>IF(G142="","",G142*$C$5)</f>
        <v/>
      </c>
    </row>
    <row r="143" ht="18" customHeight="1">
      <c r="A143" s="16" t="n"/>
      <c r="B143" s="17" t="n"/>
      <c r="C143" s="17" t="n"/>
      <c r="D143" s="17" t="n"/>
      <c r="E143" s="19" t="n"/>
      <c r="F143" s="17" t="n"/>
      <c r="G143" s="36">
        <f>IF(E143="","",IF(UPPER(F143)="Y",E143*2,E143))</f>
        <v/>
      </c>
      <c r="H143" s="20">
        <f>IF(G143="","",G143*$C$5)</f>
        <v/>
      </c>
    </row>
    <row r="144" ht="18" customHeight="1">
      <c r="A144" s="16" t="n"/>
      <c r="B144" s="17" t="n"/>
      <c r="C144" s="17" t="n"/>
      <c r="D144" s="17" t="n"/>
      <c r="E144" s="19" t="n"/>
      <c r="F144" s="17" t="n"/>
      <c r="G144" s="36">
        <f>IF(E144="","",IF(UPPER(F144)="Y",E144*2,E144))</f>
        <v/>
      </c>
      <c r="H144" s="20">
        <f>IF(G144="","",G144*$C$5)</f>
        <v/>
      </c>
    </row>
    <row r="145" ht="18" customHeight="1">
      <c r="A145" s="16" t="n"/>
      <c r="B145" s="17" t="n"/>
      <c r="C145" s="17" t="n"/>
      <c r="D145" s="17" t="n"/>
      <c r="E145" s="19" t="n"/>
      <c r="F145" s="17" t="n"/>
      <c r="G145" s="36">
        <f>IF(E145="","",IF(UPPER(F145)="Y",E145*2,E145))</f>
        <v/>
      </c>
      <c r="H145" s="20">
        <f>IF(G145="","",G145*$C$5)</f>
        <v/>
      </c>
    </row>
    <row r="146" ht="18" customHeight="1">
      <c r="A146" s="16" t="n"/>
      <c r="B146" s="17" t="n"/>
      <c r="C146" s="17" t="n"/>
      <c r="D146" s="17" t="n"/>
      <c r="E146" s="19" t="n"/>
      <c r="F146" s="17" t="n"/>
      <c r="G146" s="36">
        <f>IF(E146="","",IF(UPPER(F146)="Y",E146*2,E146))</f>
        <v/>
      </c>
      <c r="H146" s="20">
        <f>IF(G146="","",G146*$C$5)</f>
        <v/>
      </c>
    </row>
    <row r="147" ht="18" customHeight="1">
      <c r="A147" s="16" t="n"/>
      <c r="B147" s="17" t="n"/>
      <c r="C147" s="17" t="n"/>
      <c r="D147" s="17" t="n"/>
      <c r="E147" s="19" t="n"/>
      <c r="F147" s="17" t="n"/>
      <c r="G147" s="36">
        <f>IF(E147="","",IF(UPPER(F147)="Y",E147*2,E147))</f>
        <v/>
      </c>
      <c r="H147" s="20">
        <f>IF(G147="","",G147*$C$5)</f>
        <v/>
      </c>
    </row>
    <row r="148" ht="18" customHeight="1">
      <c r="A148" s="16" t="n"/>
      <c r="B148" s="17" t="n"/>
      <c r="C148" s="17" t="n"/>
      <c r="D148" s="17" t="n"/>
      <c r="E148" s="19" t="n"/>
      <c r="F148" s="17" t="n"/>
      <c r="G148" s="36">
        <f>IF(E148="","",IF(UPPER(F148)="Y",E148*2,E148))</f>
        <v/>
      </c>
      <c r="H148" s="20">
        <f>IF(G148="","",G148*$C$5)</f>
        <v/>
      </c>
    </row>
    <row r="149" ht="18" customHeight="1">
      <c r="A149" s="16" t="n"/>
      <c r="B149" s="17" t="n"/>
      <c r="C149" s="17" t="n"/>
      <c r="D149" s="17" t="n"/>
      <c r="E149" s="19" t="n"/>
      <c r="F149" s="17" t="n"/>
      <c r="G149" s="36">
        <f>IF(E149="","",IF(UPPER(F149)="Y",E149*2,E149))</f>
        <v/>
      </c>
      <c r="H149" s="20">
        <f>IF(G149="","",G149*$C$5)</f>
        <v/>
      </c>
    </row>
    <row r="150" ht="18" customHeight="1">
      <c r="A150" s="16" t="n"/>
      <c r="B150" s="17" t="n"/>
      <c r="C150" s="17" t="n"/>
      <c r="D150" s="17" t="n"/>
      <c r="E150" s="19" t="n"/>
      <c r="F150" s="17" t="n"/>
      <c r="G150" s="36">
        <f>IF(E150="","",IF(UPPER(F150)="Y",E150*2,E150))</f>
        <v/>
      </c>
      <c r="H150" s="20">
        <f>IF(G150="","",G150*$C$5)</f>
        <v/>
      </c>
    </row>
    <row r="151" ht="18" customHeight="1">
      <c r="A151" s="16" t="n"/>
      <c r="B151" s="17" t="n"/>
      <c r="C151" s="17" t="n"/>
      <c r="D151" s="17" t="n"/>
      <c r="E151" s="19" t="n"/>
      <c r="F151" s="17" t="n"/>
      <c r="G151" s="36">
        <f>IF(E151="","",IF(UPPER(F151)="Y",E151*2,E151))</f>
        <v/>
      </c>
      <c r="H151" s="20">
        <f>IF(G151="","",G151*$C$5)</f>
        <v/>
      </c>
    </row>
    <row r="152" ht="18" customHeight="1">
      <c r="A152" s="16" t="n"/>
      <c r="B152" s="17" t="n"/>
      <c r="C152" s="17" t="n"/>
      <c r="D152" s="17" t="n"/>
      <c r="E152" s="19" t="n"/>
      <c r="F152" s="17" t="n"/>
      <c r="G152" s="36">
        <f>IF(E152="","",IF(UPPER(F152)="Y",E152*2,E152))</f>
        <v/>
      </c>
      <c r="H152" s="20">
        <f>IF(G152="","",G152*$C$5)</f>
        <v/>
      </c>
    </row>
    <row r="153" ht="18" customHeight="1">
      <c r="A153" s="16" t="n"/>
      <c r="B153" s="17" t="n"/>
      <c r="C153" s="17" t="n"/>
      <c r="D153" s="17" t="n"/>
      <c r="E153" s="19" t="n"/>
      <c r="F153" s="17" t="n"/>
      <c r="G153" s="36">
        <f>IF(E153="","",IF(UPPER(F153)="Y",E153*2,E153))</f>
        <v/>
      </c>
      <c r="H153" s="20">
        <f>IF(G153="","",G153*$C$5)</f>
        <v/>
      </c>
    </row>
    <row r="154" ht="18" customHeight="1">
      <c r="A154" s="16" t="n"/>
      <c r="B154" s="17" t="n"/>
      <c r="C154" s="17" t="n"/>
      <c r="D154" s="17" t="n"/>
      <c r="E154" s="19" t="n"/>
      <c r="F154" s="17" t="n"/>
      <c r="G154" s="36">
        <f>IF(E154="","",IF(UPPER(F154)="Y",E154*2,E154))</f>
        <v/>
      </c>
      <c r="H154" s="20">
        <f>IF(G154="","",G154*$C$5)</f>
        <v/>
      </c>
    </row>
    <row r="155" ht="18" customHeight="1">
      <c r="A155" s="16" t="n"/>
      <c r="B155" s="17" t="n"/>
      <c r="C155" s="17" t="n"/>
      <c r="D155" s="17" t="n"/>
      <c r="E155" s="19" t="n"/>
      <c r="F155" s="17" t="n"/>
      <c r="G155" s="36">
        <f>IF(E155="","",IF(UPPER(F155)="Y",E155*2,E155))</f>
        <v/>
      </c>
      <c r="H155" s="20">
        <f>IF(G155="","",G155*$C$5)</f>
        <v/>
      </c>
    </row>
    <row r="156" ht="18" customHeight="1">
      <c r="A156" s="16" t="n"/>
      <c r="B156" s="17" t="n"/>
      <c r="C156" s="17" t="n"/>
      <c r="D156" s="17" t="n"/>
      <c r="E156" s="19" t="n"/>
      <c r="F156" s="17" t="n"/>
      <c r="G156" s="36">
        <f>IF(E156="","",IF(UPPER(F156)="Y",E156*2,E156))</f>
        <v/>
      </c>
      <c r="H156" s="20">
        <f>IF(G156="","",G156*$C$5)</f>
        <v/>
      </c>
    </row>
    <row r="157" ht="18" customHeight="1">
      <c r="A157" s="16" t="n"/>
      <c r="B157" s="17" t="n"/>
      <c r="C157" s="17" t="n"/>
      <c r="D157" s="17" t="n"/>
      <c r="E157" s="19" t="n"/>
      <c r="F157" s="17" t="n"/>
      <c r="G157" s="36">
        <f>IF(E157="","",IF(UPPER(F157)="Y",E157*2,E157))</f>
        <v/>
      </c>
      <c r="H157" s="20">
        <f>IF(G157="","",G157*$C$5)</f>
        <v/>
      </c>
    </row>
    <row r="158" ht="18" customHeight="1">
      <c r="A158" s="16" t="n"/>
      <c r="B158" s="17" t="n"/>
      <c r="C158" s="17" t="n"/>
      <c r="D158" s="17" t="n"/>
      <c r="E158" s="19" t="n"/>
      <c r="F158" s="17" t="n"/>
      <c r="G158" s="36">
        <f>IF(E158="","",IF(UPPER(F158)="Y",E158*2,E158))</f>
        <v/>
      </c>
      <c r="H158" s="20">
        <f>IF(G158="","",G158*$C$5)</f>
        <v/>
      </c>
    </row>
    <row r="159" ht="18" customHeight="1">
      <c r="A159" s="16" t="n"/>
      <c r="B159" s="17" t="n"/>
      <c r="C159" s="17" t="n"/>
      <c r="D159" s="17" t="n"/>
      <c r="E159" s="19" t="n"/>
      <c r="F159" s="17" t="n"/>
      <c r="G159" s="36">
        <f>IF(E159="","",IF(UPPER(F159)="Y",E159*2,E159))</f>
        <v/>
      </c>
      <c r="H159" s="20">
        <f>IF(G159="","",G159*$C$5)</f>
        <v/>
      </c>
    </row>
    <row r="160" ht="18" customHeight="1">
      <c r="A160" s="16" t="n"/>
      <c r="B160" s="17" t="n"/>
      <c r="C160" s="17" t="n"/>
      <c r="D160" s="17" t="n"/>
      <c r="E160" s="19" t="n"/>
      <c r="F160" s="17" t="n"/>
      <c r="G160" s="36">
        <f>IF(E160="","",IF(UPPER(F160)="Y",E160*2,E160))</f>
        <v/>
      </c>
      <c r="H160" s="20">
        <f>IF(G160="","",G160*$C$5)</f>
        <v/>
      </c>
    </row>
    <row r="161" ht="18" customHeight="1">
      <c r="A161" s="16" t="n"/>
      <c r="B161" s="17" t="n"/>
      <c r="C161" s="17" t="n"/>
      <c r="D161" s="17" t="n"/>
      <c r="E161" s="19" t="n"/>
      <c r="F161" s="17" t="n"/>
      <c r="G161" s="36">
        <f>IF(E161="","",IF(UPPER(F161)="Y",E161*2,E161))</f>
        <v/>
      </c>
      <c r="H161" s="20">
        <f>IF(G161="","",G161*$C$5)</f>
        <v/>
      </c>
    </row>
    <row r="162" ht="18" customHeight="1">
      <c r="A162" s="16" t="n"/>
      <c r="B162" s="17" t="n"/>
      <c r="C162" s="17" t="n"/>
      <c r="D162" s="17" t="n"/>
      <c r="E162" s="19" t="n"/>
      <c r="F162" s="17" t="n"/>
      <c r="G162" s="36">
        <f>IF(E162="","",IF(UPPER(F162)="Y",E162*2,E162))</f>
        <v/>
      </c>
      <c r="H162" s="20">
        <f>IF(G162="","",G162*$C$5)</f>
        <v/>
      </c>
    </row>
    <row r="163" ht="18" customHeight="1">
      <c r="A163" s="16" t="n"/>
      <c r="B163" s="17" t="n"/>
      <c r="C163" s="17" t="n"/>
      <c r="D163" s="17" t="n"/>
      <c r="E163" s="19" t="n"/>
      <c r="F163" s="17" t="n"/>
      <c r="G163" s="36">
        <f>IF(E163="","",IF(UPPER(F163)="Y",E163*2,E163))</f>
        <v/>
      </c>
      <c r="H163" s="20">
        <f>IF(G163="","",G163*$C$5)</f>
        <v/>
      </c>
    </row>
    <row r="164" ht="18" customHeight="1">
      <c r="A164" s="16" t="n"/>
      <c r="B164" s="17" t="n"/>
      <c r="C164" s="17" t="n"/>
      <c r="D164" s="17" t="n"/>
      <c r="E164" s="19" t="n"/>
      <c r="F164" s="17" t="n"/>
      <c r="G164" s="36">
        <f>IF(E164="","",IF(UPPER(F164)="Y",E164*2,E164))</f>
        <v/>
      </c>
      <c r="H164" s="20">
        <f>IF(G164="","",G164*$C$5)</f>
        <v/>
      </c>
    </row>
    <row r="165" ht="18" customHeight="1">
      <c r="A165" s="16" t="n"/>
      <c r="B165" s="17" t="n"/>
      <c r="C165" s="17" t="n"/>
      <c r="D165" s="17" t="n"/>
      <c r="E165" s="19" t="n"/>
      <c r="F165" s="17" t="n"/>
      <c r="G165" s="36">
        <f>IF(E165="","",IF(UPPER(F165)="Y",E165*2,E165))</f>
        <v/>
      </c>
      <c r="H165" s="20">
        <f>IF(G165="","",G165*$C$5)</f>
        <v/>
      </c>
    </row>
    <row r="166" ht="18" customHeight="1">
      <c r="A166" s="16" t="n"/>
      <c r="B166" s="17" t="n"/>
      <c r="C166" s="17" t="n"/>
      <c r="D166" s="17" t="n"/>
      <c r="E166" s="19" t="n"/>
      <c r="F166" s="17" t="n"/>
      <c r="G166" s="36">
        <f>IF(E166="","",IF(UPPER(F166)="Y",E166*2,E166))</f>
        <v/>
      </c>
      <c r="H166" s="20">
        <f>IF(G166="","",G166*$C$5)</f>
        <v/>
      </c>
    </row>
    <row r="167" ht="18" customHeight="1">
      <c r="A167" s="16" t="n"/>
      <c r="B167" s="17" t="n"/>
      <c r="C167" s="17" t="n"/>
      <c r="D167" s="17" t="n"/>
      <c r="E167" s="19" t="n"/>
      <c r="F167" s="17" t="n"/>
      <c r="G167" s="36">
        <f>IF(E167="","",IF(UPPER(F167)="Y",E167*2,E167))</f>
        <v/>
      </c>
      <c r="H167" s="20">
        <f>IF(G167="","",G167*$C$5)</f>
        <v/>
      </c>
    </row>
    <row r="168" ht="18" customHeight="1">
      <c r="A168" s="16" t="n"/>
      <c r="B168" s="17" t="n"/>
      <c r="C168" s="17" t="n"/>
      <c r="D168" s="17" t="n"/>
      <c r="E168" s="19" t="n"/>
      <c r="F168" s="17" t="n"/>
      <c r="G168" s="36">
        <f>IF(E168="","",IF(UPPER(F168)="Y",E168*2,E168))</f>
        <v/>
      </c>
      <c r="H168" s="20">
        <f>IF(G168="","",G168*$C$5)</f>
        <v/>
      </c>
    </row>
    <row r="169" ht="18" customHeight="1">
      <c r="A169" s="16" t="n"/>
      <c r="B169" s="17" t="n"/>
      <c r="C169" s="17" t="n"/>
      <c r="D169" s="17" t="n"/>
      <c r="E169" s="19" t="n"/>
      <c r="F169" s="17" t="n"/>
      <c r="G169" s="36">
        <f>IF(E169="","",IF(UPPER(F169)="Y",E169*2,E169))</f>
        <v/>
      </c>
      <c r="H169" s="20">
        <f>IF(G169="","",G169*$C$5)</f>
        <v/>
      </c>
    </row>
    <row r="170" ht="18" customHeight="1">
      <c r="A170" s="16" t="n"/>
      <c r="B170" s="17" t="n"/>
      <c r="C170" s="17" t="n"/>
      <c r="D170" s="17" t="n"/>
      <c r="E170" s="19" t="n"/>
      <c r="F170" s="17" t="n"/>
      <c r="G170" s="36">
        <f>IF(E170="","",IF(UPPER(F170)="Y",E170*2,E170))</f>
        <v/>
      </c>
      <c r="H170" s="20">
        <f>IF(G170="","",G170*$C$5)</f>
        <v/>
      </c>
    </row>
    <row r="171" ht="18" customHeight="1">
      <c r="A171" s="16" t="n"/>
      <c r="B171" s="17" t="n"/>
      <c r="C171" s="17" t="n"/>
      <c r="D171" s="17" t="n"/>
      <c r="E171" s="19" t="n"/>
      <c r="F171" s="17" t="n"/>
      <c r="G171" s="36">
        <f>IF(E171="","",IF(UPPER(F171)="Y",E171*2,E171))</f>
        <v/>
      </c>
      <c r="H171" s="20">
        <f>IF(G171="","",G171*$C$5)</f>
        <v/>
      </c>
    </row>
    <row r="172" ht="18" customHeight="1">
      <c r="A172" s="16" t="n"/>
      <c r="B172" s="17" t="n"/>
      <c r="C172" s="17" t="n"/>
      <c r="D172" s="17" t="n"/>
      <c r="E172" s="19" t="n"/>
      <c r="F172" s="17" t="n"/>
      <c r="G172" s="36">
        <f>IF(E172="","",IF(UPPER(F172)="Y",E172*2,E172))</f>
        <v/>
      </c>
      <c r="H172" s="20">
        <f>IF(G172="","",G172*$C$5)</f>
        <v/>
      </c>
    </row>
    <row r="173" ht="18" customHeight="1">
      <c r="A173" s="16" t="n"/>
      <c r="B173" s="17" t="n"/>
      <c r="C173" s="17" t="n"/>
      <c r="D173" s="17" t="n"/>
      <c r="E173" s="19" t="n"/>
      <c r="F173" s="17" t="n"/>
      <c r="G173" s="36">
        <f>IF(E173="","",IF(UPPER(F173)="Y",E173*2,E173))</f>
        <v/>
      </c>
      <c r="H173" s="20">
        <f>IF(G173="","",G173*$C$5)</f>
        <v/>
      </c>
    </row>
    <row r="174" ht="18" customHeight="1">
      <c r="A174" s="16" t="n"/>
      <c r="B174" s="17" t="n"/>
      <c r="C174" s="17" t="n"/>
      <c r="D174" s="17" t="n"/>
      <c r="E174" s="19" t="n"/>
      <c r="F174" s="17" t="n"/>
      <c r="G174" s="36">
        <f>IF(E174="","",IF(UPPER(F174)="Y",E174*2,E174))</f>
        <v/>
      </c>
      <c r="H174" s="20">
        <f>IF(G174="","",G174*$C$5)</f>
        <v/>
      </c>
    </row>
    <row r="175" ht="18" customHeight="1">
      <c r="A175" s="16" t="n"/>
      <c r="B175" s="17" t="n"/>
      <c r="C175" s="17" t="n"/>
      <c r="D175" s="17" t="n"/>
      <c r="E175" s="19" t="n"/>
      <c r="F175" s="17" t="n"/>
      <c r="G175" s="36">
        <f>IF(E175="","",IF(UPPER(F175)="Y",E175*2,E175))</f>
        <v/>
      </c>
      <c r="H175" s="20">
        <f>IF(G175="","",G175*$C$5)</f>
        <v/>
      </c>
    </row>
    <row r="176" ht="18" customHeight="1">
      <c r="A176" s="16" t="n"/>
      <c r="B176" s="17" t="n"/>
      <c r="C176" s="17" t="n"/>
      <c r="D176" s="17" t="n"/>
      <c r="E176" s="19" t="n"/>
      <c r="F176" s="17" t="n"/>
      <c r="G176" s="36">
        <f>IF(E176="","",IF(UPPER(F176)="Y",E176*2,E176))</f>
        <v/>
      </c>
      <c r="H176" s="20">
        <f>IF(G176="","",G176*$C$5)</f>
        <v/>
      </c>
    </row>
    <row r="177" ht="18" customHeight="1">
      <c r="A177" s="16" t="n"/>
      <c r="B177" s="17" t="n"/>
      <c r="C177" s="17" t="n"/>
      <c r="D177" s="17" t="n"/>
      <c r="E177" s="19" t="n"/>
      <c r="F177" s="17" t="n"/>
      <c r="G177" s="36">
        <f>IF(E177="","",IF(UPPER(F177)="Y",E177*2,E177))</f>
        <v/>
      </c>
      <c r="H177" s="20">
        <f>IF(G177="","",G177*$C$5)</f>
        <v/>
      </c>
    </row>
    <row r="178" ht="18" customHeight="1">
      <c r="A178" s="16" t="n"/>
      <c r="B178" s="17" t="n"/>
      <c r="C178" s="17" t="n"/>
      <c r="D178" s="17" t="n"/>
      <c r="E178" s="19" t="n"/>
      <c r="F178" s="17" t="n"/>
      <c r="G178" s="36">
        <f>IF(E178="","",IF(UPPER(F178)="Y",E178*2,E178))</f>
        <v/>
      </c>
      <c r="H178" s="20">
        <f>IF(G178="","",G178*$C$5)</f>
        <v/>
      </c>
    </row>
    <row r="179" ht="18" customHeight="1">
      <c r="A179" s="16" t="n"/>
      <c r="B179" s="17" t="n"/>
      <c r="C179" s="17" t="n"/>
      <c r="D179" s="17" t="n"/>
      <c r="E179" s="19" t="n"/>
      <c r="F179" s="17" t="n"/>
      <c r="G179" s="36">
        <f>IF(E179="","",IF(UPPER(F179)="Y",E179*2,E179))</f>
        <v/>
      </c>
      <c r="H179" s="20">
        <f>IF(G179="","",G179*$C$5)</f>
        <v/>
      </c>
    </row>
    <row r="180" ht="18" customHeight="1">
      <c r="A180" s="16" t="n"/>
      <c r="B180" s="17" t="n"/>
      <c r="C180" s="17" t="n"/>
      <c r="D180" s="17" t="n"/>
      <c r="E180" s="19" t="n"/>
      <c r="F180" s="17" t="n"/>
      <c r="G180" s="36">
        <f>IF(E180="","",IF(UPPER(F180)="Y",E180*2,E180))</f>
        <v/>
      </c>
      <c r="H180" s="20">
        <f>IF(G180="","",G180*$C$5)</f>
        <v/>
      </c>
    </row>
    <row r="181" ht="18" customHeight="1">
      <c r="A181" s="16" t="n"/>
      <c r="B181" s="17" t="n"/>
      <c r="C181" s="17" t="n"/>
      <c r="D181" s="17" t="n"/>
      <c r="E181" s="19" t="n"/>
      <c r="F181" s="17" t="n"/>
      <c r="G181" s="36">
        <f>IF(E181="","",IF(UPPER(F181)="Y",E181*2,E181))</f>
        <v/>
      </c>
      <c r="H181" s="20">
        <f>IF(G181="","",G181*$C$5)</f>
        <v/>
      </c>
    </row>
    <row r="182" ht="18" customHeight="1">
      <c r="A182" s="16" t="n"/>
      <c r="B182" s="17" t="n"/>
      <c r="C182" s="17" t="n"/>
      <c r="D182" s="17" t="n"/>
      <c r="E182" s="19" t="n"/>
      <c r="F182" s="17" t="n"/>
      <c r="G182" s="36">
        <f>IF(E182="","",IF(UPPER(F182)="Y",E182*2,E182))</f>
        <v/>
      </c>
      <c r="H182" s="20">
        <f>IF(G182="","",G182*$C$5)</f>
        <v/>
      </c>
    </row>
    <row r="183" ht="18" customHeight="1">
      <c r="A183" s="16" t="n"/>
      <c r="B183" s="17" t="n"/>
      <c r="C183" s="17" t="n"/>
      <c r="D183" s="17" t="n"/>
      <c r="E183" s="19" t="n"/>
      <c r="F183" s="17" t="n"/>
      <c r="G183" s="36">
        <f>IF(E183="","",IF(UPPER(F183)="Y",E183*2,E183))</f>
        <v/>
      </c>
      <c r="H183" s="20">
        <f>IF(G183="","",G183*$C$5)</f>
        <v/>
      </c>
    </row>
    <row r="184" ht="18" customHeight="1">
      <c r="A184" s="16" t="n"/>
      <c r="B184" s="17" t="n"/>
      <c r="C184" s="17" t="n"/>
      <c r="D184" s="17" t="n"/>
      <c r="E184" s="19" t="n"/>
      <c r="F184" s="17" t="n"/>
      <c r="G184" s="36">
        <f>IF(E184="","",IF(UPPER(F184)="Y",E184*2,E184))</f>
        <v/>
      </c>
      <c r="H184" s="20">
        <f>IF(G184="","",G184*$C$5)</f>
        <v/>
      </c>
    </row>
    <row r="185" ht="18" customHeight="1">
      <c r="A185" s="16" t="n"/>
      <c r="B185" s="17" t="n"/>
      <c r="C185" s="17" t="n"/>
      <c r="D185" s="17" t="n"/>
      <c r="E185" s="19" t="n"/>
      <c r="F185" s="17" t="n"/>
      <c r="G185" s="36">
        <f>IF(E185="","",IF(UPPER(F185)="Y",E185*2,E185))</f>
        <v/>
      </c>
      <c r="H185" s="20">
        <f>IF(G185="","",G185*$C$5)</f>
        <v/>
      </c>
    </row>
    <row r="186" ht="18" customHeight="1">
      <c r="A186" s="16" t="n"/>
      <c r="B186" s="17" t="n"/>
      <c r="C186" s="17" t="n"/>
      <c r="D186" s="17" t="n"/>
      <c r="E186" s="19" t="n"/>
      <c r="F186" s="17" t="n"/>
      <c r="G186" s="36">
        <f>IF(E186="","",IF(UPPER(F186)="Y",E186*2,E186))</f>
        <v/>
      </c>
      <c r="H186" s="20">
        <f>IF(G186="","",G186*$C$5)</f>
        <v/>
      </c>
    </row>
    <row r="187" ht="18" customHeight="1">
      <c r="A187" s="16" t="n"/>
      <c r="B187" s="17" t="n"/>
      <c r="C187" s="17" t="n"/>
      <c r="D187" s="17" t="n"/>
      <c r="E187" s="19" t="n"/>
      <c r="F187" s="17" t="n"/>
      <c r="G187" s="36">
        <f>IF(E187="","",IF(UPPER(F187)="Y",E187*2,E187))</f>
        <v/>
      </c>
      <c r="H187" s="20">
        <f>IF(G187="","",G187*$C$5)</f>
        <v/>
      </c>
    </row>
    <row r="188" ht="18" customHeight="1">
      <c r="A188" s="16" t="n"/>
      <c r="B188" s="17" t="n"/>
      <c r="C188" s="17" t="n"/>
      <c r="D188" s="17" t="n"/>
      <c r="E188" s="19" t="n"/>
      <c r="F188" s="17" t="n"/>
      <c r="G188" s="36">
        <f>IF(E188="","",IF(UPPER(F188)="Y",E188*2,E188))</f>
        <v/>
      </c>
      <c r="H188" s="20">
        <f>IF(G188="","",G188*$C$5)</f>
        <v/>
      </c>
    </row>
    <row r="189" ht="18" customHeight="1">
      <c r="A189" s="16" t="n"/>
      <c r="B189" s="17" t="n"/>
      <c r="C189" s="17" t="n"/>
      <c r="D189" s="17" t="n"/>
      <c r="E189" s="19" t="n"/>
      <c r="F189" s="17" t="n"/>
      <c r="G189" s="36">
        <f>IF(E189="","",IF(UPPER(F189)="Y",E189*2,E189))</f>
        <v/>
      </c>
      <c r="H189" s="20">
        <f>IF(G189="","",G189*$C$5)</f>
        <v/>
      </c>
    </row>
    <row r="190" ht="18" customHeight="1">
      <c r="A190" s="16" t="n"/>
      <c r="B190" s="17" t="n"/>
      <c r="C190" s="17" t="n"/>
      <c r="D190" s="17" t="n"/>
      <c r="E190" s="19" t="n"/>
      <c r="F190" s="17" t="n"/>
      <c r="G190" s="36">
        <f>IF(E190="","",IF(UPPER(F190)="Y",E190*2,E190))</f>
        <v/>
      </c>
      <c r="H190" s="20">
        <f>IF(G190="","",G190*$C$5)</f>
        <v/>
      </c>
    </row>
    <row r="191" ht="18" customHeight="1">
      <c r="A191" s="16" t="n"/>
      <c r="B191" s="17" t="n"/>
      <c r="C191" s="17" t="n"/>
      <c r="D191" s="17" t="n"/>
      <c r="E191" s="19" t="n"/>
      <c r="F191" s="17" t="n"/>
      <c r="G191" s="36">
        <f>IF(E191="","",IF(UPPER(F191)="Y",E191*2,E191))</f>
        <v/>
      </c>
      <c r="H191" s="20">
        <f>IF(G191="","",G191*$C$5)</f>
        <v/>
      </c>
    </row>
    <row r="192" ht="18" customHeight="1">
      <c r="A192" s="16" t="n"/>
      <c r="B192" s="17" t="n"/>
      <c r="C192" s="17" t="n"/>
      <c r="D192" s="17" t="n"/>
      <c r="E192" s="19" t="n"/>
      <c r="F192" s="17" t="n"/>
      <c r="G192" s="36">
        <f>IF(E192="","",IF(UPPER(F192)="Y",E192*2,E192))</f>
        <v/>
      </c>
      <c r="H192" s="20">
        <f>IF(G192="","",G192*$C$5)</f>
        <v/>
      </c>
    </row>
    <row r="193" ht="18" customHeight="1">
      <c r="A193" s="16" t="n"/>
      <c r="B193" s="17" t="n"/>
      <c r="C193" s="17" t="n"/>
      <c r="D193" s="17" t="n"/>
      <c r="E193" s="19" t="n"/>
      <c r="F193" s="17" t="n"/>
      <c r="G193" s="36">
        <f>IF(E193="","",IF(UPPER(F193)="Y",E193*2,E193))</f>
        <v/>
      </c>
      <c r="H193" s="20">
        <f>IF(G193="","",G193*$C$5)</f>
        <v/>
      </c>
    </row>
    <row r="194" ht="18" customHeight="1">
      <c r="A194" s="16" t="n"/>
      <c r="B194" s="17" t="n"/>
      <c r="C194" s="17" t="n"/>
      <c r="D194" s="17" t="n"/>
      <c r="E194" s="19" t="n"/>
      <c r="F194" s="17" t="n"/>
      <c r="G194" s="36">
        <f>IF(E194="","",IF(UPPER(F194)="Y",E194*2,E194))</f>
        <v/>
      </c>
      <c r="H194" s="20">
        <f>IF(G194="","",G194*$C$5)</f>
        <v/>
      </c>
    </row>
    <row r="195" ht="18" customHeight="1">
      <c r="A195" s="16" t="n"/>
      <c r="B195" s="17" t="n"/>
      <c r="C195" s="17" t="n"/>
      <c r="D195" s="17" t="n"/>
      <c r="E195" s="19" t="n"/>
      <c r="F195" s="17" t="n"/>
      <c r="G195" s="36">
        <f>IF(E195="","",IF(UPPER(F195)="Y",E195*2,E195))</f>
        <v/>
      </c>
      <c r="H195" s="20">
        <f>IF(G195="","",G195*$C$5)</f>
        <v/>
      </c>
    </row>
    <row r="196" ht="18" customHeight="1">
      <c r="A196" s="16" t="n"/>
      <c r="B196" s="17" t="n"/>
      <c r="C196" s="17" t="n"/>
      <c r="D196" s="17" t="n"/>
      <c r="E196" s="19" t="n"/>
      <c r="F196" s="17" t="n"/>
      <c r="G196" s="36">
        <f>IF(E196="","",IF(UPPER(F196)="Y",E196*2,E196))</f>
        <v/>
      </c>
      <c r="H196" s="20">
        <f>IF(G196="","",G196*$C$5)</f>
        <v/>
      </c>
    </row>
    <row r="197" ht="18" customHeight="1">
      <c r="A197" s="16" t="n"/>
      <c r="B197" s="17" t="n"/>
      <c r="C197" s="17" t="n"/>
      <c r="D197" s="17" t="n"/>
      <c r="E197" s="19" t="n"/>
      <c r="F197" s="17" t="n"/>
      <c r="G197" s="36">
        <f>IF(E197="","",IF(UPPER(F197)="Y",E197*2,E197))</f>
        <v/>
      </c>
      <c r="H197" s="20">
        <f>IF(G197="","",G197*$C$5)</f>
        <v/>
      </c>
    </row>
    <row r="198" ht="18" customHeight="1">
      <c r="A198" s="16" t="n"/>
      <c r="B198" s="17" t="n"/>
      <c r="C198" s="17" t="n"/>
      <c r="D198" s="17" t="n"/>
      <c r="E198" s="19" t="n"/>
      <c r="F198" s="17" t="n"/>
      <c r="G198" s="36">
        <f>IF(E198="","",IF(UPPER(F198)="Y",E198*2,E198))</f>
        <v/>
      </c>
      <c r="H198" s="20">
        <f>IF(G198="","",G198*$C$5)</f>
        <v/>
      </c>
    </row>
    <row r="199" ht="18" customHeight="1">
      <c r="A199" s="16" t="n"/>
      <c r="B199" s="17" t="n"/>
      <c r="C199" s="17" t="n"/>
      <c r="D199" s="17" t="n"/>
      <c r="E199" s="19" t="n"/>
      <c r="F199" s="17" t="n"/>
      <c r="G199" s="36">
        <f>IF(E199="","",IF(UPPER(F199)="Y",E199*2,E199))</f>
        <v/>
      </c>
      <c r="H199" s="20">
        <f>IF(G199="","",G199*$C$5)</f>
        <v/>
      </c>
    </row>
    <row r="200" ht="18" customHeight="1">
      <c r="A200" s="16" t="n"/>
      <c r="B200" s="17" t="n"/>
      <c r="C200" s="17" t="n"/>
      <c r="D200" s="17" t="n"/>
      <c r="E200" s="19" t="n"/>
      <c r="F200" s="17" t="n"/>
      <c r="G200" s="36">
        <f>IF(E200="","",IF(UPPER(F200)="Y",E200*2,E200))</f>
        <v/>
      </c>
      <c r="H200" s="20">
        <f>IF(G200="","",G200*$C$5)</f>
        <v/>
      </c>
    </row>
    <row r="202" ht="22" customHeight="1">
      <c r="A202" s="28" t="inlineStr">
        <is>
          <t>ANNUAL TOTAL</t>
        </is>
      </c>
      <c r="G202" s="37">
        <f>SUM(G8:G200)</f>
        <v/>
      </c>
      <c r="H202" s="29">
        <f>SUM(H8:H200)</f>
        <v/>
      </c>
    </row>
    <row r="204">
      <c r="A204" s="3" t="inlineStr">
        <is>
          <t>OUTGROWING THIS?</t>
        </is>
      </c>
    </row>
    <row r="205" ht="52" customHeight="1">
      <c r="A205" s="4" t="inlineStr">
        <is>
          <t>A mileage log only works if you fill it in. The IRS treats reconstructed-after-the-fact logs as unreliable. A standalone mileage app or your phone's built-in trip log is generally a better tool than a spreadsheet for this one task — but the totals here drop straight into Line 9 of Schedule C either way.</t>
        </is>
      </c>
    </row>
    <row r="206">
      <c r="A206" s="21" t="inlineStr">
        <is>
          <t>Run all of this automatically → Ardent Seller (free plan available, no credit card)</t>
        </is>
      </c>
    </row>
  </sheetData>
  <mergeCells count="9">
    <mergeCell ref="A206:H206"/>
    <mergeCell ref="A4:H4"/>
    <mergeCell ref="A2:H2"/>
    <mergeCell ref="A204:H204"/>
    <mergeCell ref="A205:H205"/>
    <mergeCell ref="A5:B5"/>
    <mergeCell ref="A202:F202"/>
    <mergeCell ref="D5:H5"/>
    <mergeCell ref="A1:H1"/>
  </mergeCells>
  <dataValidations count="1">
    <dataValidation sqref="F8:F200" showDropDown="0" showInputMessage="0" showErrorMessage="0" allowBlank="1" errorTitle="Round trip?" error="Pick Y or N." type="list">
      <formula1>"Y,N"</formula1>
    </dataValidation>
  </dataValidations>
  <hyperlinks>
    <hyperlink xmlns:r="http://schemas.openxmlformats.org/officeDocument/2006/relationships" ref="A206" r:id="rId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62" customWidth="1" min="2" max="2"/>
    <col width="56" customWidth="1" min="3" max="3"/>
  </cols>
  <sheetData>
    <row r="1" ht="22" customHeight="1">
      <c r="A1" s="10" t="inlineStr">
        <is>
          <t>Categories Reference — what belongs on each Schedule C line</t>
        </is>
      </c>
    </row>
    <row r="2" ht="20" customHeight="1">
      <c r="A2" s="11" t="inlineStr">
        <is>
          <t>Quick reference for the drop-down on the Expense Log. The full version of this content lives in the free 12-page Tax Cheat Sheet — link at the bottom of this tab.</t>
        </is>
      </c>
    </row>
    <row r="4" ht="22" customHeight="1">
      <c r="A4" s="15" t="inlineStr">
        <is>
          <t>Schedule C line</t>
        </is>
      </c>
      <c r="B4" s="15" t="inlineStr">
        <is>
          <t>What belongs here</t>
        </is>
      </c>
      <c r="C4" s="15" t="inlineStr">
        <is>
          <t>What does NOT belong here</t>
        </is>
      </c>
    </row>
    <row r="5" ht="52" customHeight="1">
      <c r="A5" s="38" t="inlineStr">
        <is>
          <t>Line 8 — Advertising</t>
        </is>
      </c>
      <c r="B5" s="39" t="inlineStr">
        <is>
          <t>Etsy promoted listings, Facebook/Instagram ads, Google Ads, business-card printing, sponsored craft-show booths, paid newsletter or blog posts, photography for product listings.</t>
        </is>
      </c>
      <c r="C5" s="39" t="inlineStr">
        <is>
          <t>Personal social-media boosts; gifts to friends framed as promo; sponsorship of unrelated activities (kid's soccer team) unless the business is genuinely advertised.</t>
        </is>
      </c>
    </row>
    <row r="6" ht="52" customHeight="1">
      <c r="A6" s="38" t="inlineStr">
        <is>
          <t>Line 9 — Car and truck</t>
        </is>
      </c>
      <c r="B6" s="39" t="inlineStr">
        <is>
          <t>Business mileage at the standard IRS rate (use the Mileage Log tab) OR actual vehicle expenses prorated by business-use %. Drives to suppliers, post office, craft shows, banks, customer deliveries.</t>
        </is>
      </c>
      <c r="C6" s="39" t="inlineStr">
        <is>
          <t>Commute from home to a regular workplace; personal trips that happened to include a quick supply run; using actual expenses without keeping receipts and a mileage log.</t>
        </is>
      </c>
    </row>
    <row r="7" ht="52" customHeight="1">
      <c r="A7" s="38" t="inlineStr">
        <is>
          <t>Line 10 — Commissions and fees</t>
        </is>
      </c>
      <c r="B7" s="39" t="inlineStr">
        <is>
          <t>Etsy transaction fees, Etsy payment processing, Square/Stripe/PayPal fees, Shopify monthly subscription, sales-rep commissions, wholesale-platform commissions, marketplace listing fees.</t>
        </is>
      </c>
      <c r="C7" s="39" t="inlineStr">
        <is>
          <t>Bank-account fees (those go on Line 27a Other or Line 25 Utilities depending on context); credit-card interest (that's Line 16b).</t>
        </is>
      </c>
    </row>
    <row r="8" ht="52" customHeight="1">
      <c r="A8" s="38" t="inlineStr">
        <is>
          <t>Line 11 — Contract labor</t>
        </is>
      </c>
      <c r="B8" s="39" t="inlineStr">
        <is>
          <t>Independent contractors paid $600+/year (issue a 1099-NEC by January 31): bookkeeper, virtual assistant, freelance designer, photographer, contract baker, packing help, social-media manager.</t>
        </is>
      </c>
      <c r="C8" s="39" t="inlineStr">
        <is>
          <t>W-2 employees (those go on Line 26 Wages); your spouse if filing jointly without a separate employment agreement; cash payments without records.</t>
        </is>
      </c>
    </row>
    <row r="9" ht="52" customHeight="1">
      <c r="A9" s="38" t="inlineStr">
        <is>
          <t>Line 13 — Depreciation</t>
        </is>
      </c>
      <c r="B9" s="39" t="inlineStr">
        <is>
          <t>Larger equipment used &gt;1 year: Kitchen-aid mixer, soap-cutter, candle-pouring pitcher set, sewing machine, kiln, 3D printer, laptop, camera, vehicle. Section 179 lets you expense up to the annual cap in year one.</t>
        </is>
      </c>
      <c r="C9" s="39" t="inlineStr">
        <is>
          <t>Items under $2,500 — those generally go on Line 22 Supplies; consumables like wax, fragrance, fabric (those are COGS, Part III); software subscriptions (those go on Line 22 Supplies or Line 27a Other).</t>
        </is>
      </c>
    </row>
    <row r="10" ht="52" customHeight="1">
      <c r="A10" s="38" t="inlineStr">
        <is>
          <t>Line 15 — Insurance (other than health)</t>
        </is>
      </c>
      <c r="B10" s="39" t="inlineStr">
        <is>
          <t>Product liability, general liability, business owner's policy (BOP), commercial auto, workers' comp, equipment riders, cyber/data insurance.</t>
        </is>
      </c>
      <c r="C10" s="39" t="inlineStr">
        <is>
          <t>Personal homeowner's or renter's insurance (only the business-use % via home office Form 8829); health insurance for self-employed (separate deduction on Form 1040).</t>
        </is>
      </c>
    </row>
    <row r="11" ht="36" customHeight="1">
      <c r="A11" s="38" t="inlineStr">
        <is>
          <t>Line 16b — Interest (other)</t>
        </is>
      </c>
      <c r="B11" s="39" t="inlineStr">
        <is>
          <t>Interest on a business credit card, business loan, equipment financing, vendor financing carrying terms longer than 30 days.</t>
        </is>
      </c>
      <c r="C11" s="39" t="inlineStr">
        <is>
          <t>Personal credit-card interest; mortgage interest (allocated via home-office Form 8829, not Line 16b).</t>
        </is>
      </c>
    </row>
    <row r="12" ht="36" customHeight="1">
      <c r="A12" s="38" t="inlineStr">
        <is>
          <t>Line 17 — Legal and professional</t>
        </is>
      </c>
      <c r="B12" s="39" t="inlineStr">
        <is>
          <t>CPA fees, bookkeeping fees, attorney fees for business contracts, LLC filing fees, trademark filings, registered agent fees, business consulting.</t>
        </is>
      </c>
      <c r="C12" s="39" t="inlineStr">
        <is>
          <t>Personal tax-prep fees (only the business-portion is deductible); legal fees for personal matters.</t>
        </is>
      </c>
    </row>
    <row r="13" ht="36" customHeight="1">
      <c r="A13" s="38" t="inlineStr">
        <is>
          <t>Line 18 — Office expenses</t>
        </is>
      </c>
      <c r="B13" s="39" t="inlineStr">
        <is>
          <t>Pens, paper, postage stamps, printer ink, office printer paper, filing supplies, sticky notes, calendar, planner, small office supplies.</t>
        </is>
      </c>
      <c r="C13" s="39" t="inlineStr">
        <is>
          <t>Furniture (that's depreciation or Section 179); computer hardware over $2,500 (depreciation).</t>
        </is>
      </c>
    </row>
    <row r="14" ht="52" customHeight="1">
      <c r="A14" s="38" t="inlineStr">
        <is>
          <t>Line 20a — Rent (vehicle, machinery, equipment)</t>
        </is>
      </c>
      <c r="B14" s="39" t="inlineStr">
        <is>
          <t>Booth rental at craft shows, kiln rental, equipment leases (printer, packaging machine), vehicle rental for business deliveries, storage POD rental for business inventory.</t>
        </is>
      </c>
      <c r="C14" s="39" t="inlineStr">
        <is>
          <t>Personal car rental; equipment rented for personal use.</t>
        </is>
      </c>
    </row>
    <row r="15" ht="36" customHeight="1">
      <c r="A15" s="38" t="inlineStr">
        <is>
          <t>Line 20b — Rent (other business property)</t>
        </is>
      </c>
      <c r="B15" s="39" t="inlineStr">
        <is>
          <t>Studio rent, commercial kitchen rental, retail booth/space rent at a permanent market, dedicated commercial storage unit lease.</t>
        </is>
      </c>
      <c r="C15" s="39" t="inlineStr">
        <is>
          <t>Home portion of rent (that's home-office Form 8829, not Line 20b).</t>
        </is>
      </c>
    </row>
    <row r="16" ht="52" customHeight="1">
      <c r="A16" s="38" t="inlineStr">
        <is>
          <t>Line 21 — Repairs and maintenance</t>
        </is>
      </c>
      <c r="B16" s="39" t="inlineStr">
        <is>
          <t>Equipment repair labor, replacement parts under capitalizing thresholds, sewing-machine tune-up, mixer repair, computer repair, vehicle repairs (if using actual expenses).</t>
        </is>
      </c>
      <c r="C16" s="39" t="inlineStr">
        <is>
          <t>Improvements that extend equipment life materially (those are capital improvements — depreciate); routine cleaning supplies (Line 22 Supplies).</t>
        </is>
      </c>
    </row>
    <row r="17" ht="68" customHeight="1">
      <c r="A17" s="38" t="inlineStr">
        <is>
          <t>Line 22 — Supplies</t>
        </is>
      </c>
      <c r="B17" s="39" t="inlineStr">
        <is>
          <t>Items used in operations but not part of finished products: tape, packaging tape, label printer rolls, cleaning supplies, gloves, aprons, small tools under $200, software subscriptions (Canva, Adobe, scheduling apps), Ardent Seller subscription.</t>
        </is>
      </c>
      <c r="C17" s="39" t="inlineStr">
        <is>
          <t>Raw materials that become product (those are COGS, Part III: wax, soap base oils, flour, sugar, beads, fabric); inventory bought for resale.</t>
        </is>
      </c>
    </row>
    <row r="18" ht="52" customHeight="1">
      <c r="A18" s="38" t="inlineStr">
        <is>
          <t>Line 23 — Taxes and licenses</t>
        </is>
      </c>
      <c r="B18" s="39" t="inlineStr">
        <is>
          <t>Business license, seller's permit, sales tax permit fees, cottage food permit, professional licenses, federal/state employment taxes paid (if applicable), excise taxes.</t>
        </is>
      </c>
      <c r="C18" s="39" t="inlineStr">
        <is>
          <t>Federal income tax (never deductible); state income tax on Schedule C (it goes on Schedule A as itemized); sales tax collected and remitted (pass-through, not an expense).</t>
        </is>
      </c>
    </row>
    <row r="19" ht="52" customHeight="1">
      <c r="A19" s="38" t="inlineStr">
        <is>
          <t>Line 24a — Travel</t>
        </is>
      </c>
      <c r="B19" s="39" t="inlineStr">
        <is>
          <t>Out-of-town craft-show airfare, lodging, train/bus, ride-share at the destination, baggage fees for product samples, conference registration, trade-show admission.</t>
        </is>
      </c>
      <c r="C19" s="39" t="inlineStr">
        <is>
          <t>Meals (those are Line 24b at 50%); entertainment (no longer deductible since 2018); travel that combines significant personal time without a clear business primary purpose.</t>
        </is>
      </c>
    </row>
    <row r="20" ht="36" customHeight="1">
      <c r="A20" s="38" t="inlineStr">
        <is>
          <t>Line 24b — Meals (50%)</t>
        </is>
      </c>
      <c r="B20" s="39" t="inlineStr">
        <is>
          <t>Business meals with clients/wholesale buyers, meals while traveling overnight for business, meals at industry conferences. Generally 50% deductible.</t>
        </is>
      </c>
      <c r="C20" s="39" t="inlineStr">
        <is>
          <t>100% of personal meals; alcohol-only tabs without food; spouse's meal unless they are a bona fide business participant.</t>
        </is>
      </c>
    </row>
    <row r="21" ht="36" customHeight="1">
      <c r="A21" s="38" t="inlineStr">
        <is>
          <t>Line 25 — Utilities</t>
        </is>
      </c>
      <c r="B21" s="39" t="inlineStr">
        <is>
          <t>Business-only mobile phone, business internet line at studio, separate utility metered to studio, dedicated business water/gas (not your home meters).</t>
        </is>
      </c>
      <c r="C21" s="39" t="inlineStr">
        <is>
          <t>Home utilities — those are allocated through home-office Form 8829, not Line 25.</t>
        </is>
      </c>
    </row>
    <row r="22" ht="36" customHeight="1">
      <c r="A22" s="38" t="inlineStr">
        <is>
          <t>Line 26 — Wages</t>
        </is>
      </c>
      <c r="B22" s="39" t="inlineStr">
        <is>
          <t>Gross wages paid to W-2 employees (different from contract labor); excludes employer-side payroll taxes (those go on Line 23).</t>
        </is>
      </c>
      <c r="C22" s="39" t="inlineStr">
        <is>
          <t>Owner draws or distributions (sole-prop owners are not employees); contractor payments (Line 11).</t>
        </is>
      </c>
    </row>
    <row r="23" ht="36" customHeight="1">
      <c r="A23" s="38" t="inlineStr">
        <is>
          <t>Line 27a — Other (Bank fees)</t>
        </is>
      </c>
      <c r="B23" s="39" t="inlineStr">
        <is>
          <t>Monthly business bank account fees, wire fees, NSF fees, returned-deposit fees on a business account.</t>
        </is>
      </c>
      <c r="C23" s="39" t="inlineStr">
        <is>
          <t>Personal bank fees; merchant-processor fees that go on Line 10.</t>
        </is>
      </c>
    </row>
    <row r="24" ht="36" customHeight="1">
      <c r="A24" s="38" t="inlineStr">
        <is>
          <t>Line 27a — Other (Education)</t>
        </is>
      </c>
      <c r="B24" s="39" t="inlineStr">
        <is>
          <t>Maker-skills courses, business-skills courses, books and trade publications, workshop registrations directly improving the existing business.</t>
        </is>
      </c>
      <c r="C24" s="39" t="inlineStr">
        <is>
          <t>Education that qualifies you for a new trade/profession (not deductible against current business).</t>
        </is>
      </c>
    </row>
    <row r="25" ht="52" customHeight="1">
      <c r="A25" s="38" t="inlineStr">
        <is>
          <t>Line 27a — Other (Software &amp; subscriptions)</t>
        </is>
      </c>
      <c r="B25" s="39" t="inlineStr">
        <is>
          <t>Inventory &amp; accounting software (e.g., Ardent Seller), email-marketing tool, scheduling app, project management, design tool, password manager — when not categorized as Supplies.</t>
        </is>
      </c>
      <c r="C25" s="39" t="inlineStr">
        <is>
          <t>Personal subscriptions; entertainment streaming.</t>
        </is>
      </c>
    </row>
    <row r="26" ht="52" customHeight="1">
      <c r="A26" s="38" t="inlineStr">
        <is>
          <t>Line 27a — Other (Misc business)</t>
        </is>
      </c>
      <c r="B26" s="39" t="inlineStr">
        <is>
          <t>Business gifts capped at $25/recipient/year, dues to trade orgs, business charitable donations made FROM the sole prop (note: most go on personal Schedule A instead).</t>
        </is>
      </c>
      <c r="C26" s="39" t="inlineStr">
        <is>
          <t>Anything personal; political contributions (never deductible); fines &amp; penalties.</t>
        </is>
      </c>
    </row>
    <row r="27" ht="52" customHeight="1">
      <c r="A27" s="38" t="inlineStr">
        <is>
          <t>Line 30 — Home office (Form 8829)</t>
        </is>
      </c>
      <c r="B27" s="39" t="inlineStr">
        <is>
          <t>Business-use % of mortgage interest, property tax, rent, utilities, insurance, depreciation, repairs. Use simplified method ($5/sq ft, max 300 sq ft = $1,500) OR actual via Form 8829.</t>
        </is>
      </c>
      <c r="C27" s="39" t="inlineStr">
        <is>
          <t>Spaces used personally even occasionally (must be regular AND exclusive); decor that is not in the dedicated space.</t>
        </is>
      </c>
    </row>
    <row r="28" ht="52" customHeight="1">
      <c r="A28" s="38" t="inlineStr">
        <is>
          <t>Part III — COGS Purchases</t>
        </is>
      </c>
      <c r="B28" s="39" t="inlineStr">
        <is>
          <t>Raw materials and goods bought for resale during the year: wax, fragrance oil, soy oil/lye, jars/wicks/tins, flour/sugar/butter, fabric/notions, beads/findings, blanks for sublimation, finished goods bought for resale.</t>
        </is>
      </c>
      <c r="C28" s="39" t="inlineStr">
        <is>
          <t>Supplies that aren't part of the product (those are Line 22 Supplies); equipment used to make product (those are Depreciation/Section 179).</t>
        </is>
      </c>
    </row>
    <row r="29" ht="52" customHeight="1">
      <c r="A29" s="38" t="inlineStr">
        <is>
          <t>Part III — COGS Materials &amp; Labor</t>
        </is>
      </c>
      <c r="B29" s="39" t="inlineStr">
        <is>
          <t>Production labor paid to contractors making product (a baker hiring a decorator, a candlemaker hiring a pourer); freight-in on raw materials; tools that are part of the product (e.g., a jar that ships with the candle).</t>
        </is>
      </c>
      <c r="C29" s="39" t="inlineStr">
        <is>
          <t>Owner labor (you are not a wage earner of a sole prop); shipping-out (that's Line 22 Supplies or Line 24a Travel).</t>
        </is>
      </c>
    </row>
    <row r="30" ht="52" customHeight="1">
      <c r="A30" s="38" t="inlineStr">
        <is>
          <t>Part III — COGS Other costs</t>
        </is>
      </c>
      <c r="B30" s="39" t="inlineStr">
        <is>
          <t>Production overhead allocations: utilities allocated to the studio, allocated rent for production space, allocated depreciation on production equipment.</t>
        </is>
      </c>
      <c r="C30" s="39" t="inlineStr">
        <is>
          <t>Selling/administrative costs (those go in Part II).</t>
        </is>
      </c>
    </row>
    <row r="32">
      <c r="A32" s="21" t="inlineStr">
        <is>
          <t>Read the full Schedule C walkthrough → Free 12-page Tax Deduction Cheat Sheet</t>
        </is>
      </c>
    </row>
    <row r="33">
      <c r="A33" s="21" t="inlineStr">
        <is>
          <t>Skip the manual categorizing → Ardent Seller tags every transaction to a Schedule C line as you record it</t>
        </is>
      </c>
    </row>
  </sheetData>
  <mergeCells count="4">
    <mergeCell ref="A1:C1"/>
    <mergeCell ref="A32:C32"/>
    <mergeCell ref="A33:C33"/>
    <mergeCell ref="A2:C2"/>
  </mergeCells>
  <hyperlinks>
    <hyperlink xmlns:r="http://schemas.openxmlformats.org/officeDocument/2006/relationships" ref="A32" r:id="rId1"/>
    <hyperlink xmlns:r="http://schemas.openxmlformats.org/officeDocument/2006/relationships" ref="A33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2026-05-01T13:55:06Z</dcterms:created>
  <dcterms:modified xmlns:dcterms="http://purl.org/dc/terms/" xmlns:xsi="http://www.w3.org/2001/XMLSchema-instance" xsi:type="dcterms:W3CDTF">2026-05-01T13:55:06Z</dcterms:modified>
</cp:coreProperties>
</file>