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Income Log" sheetId="2" state="visible" r:id="rId2"/>
    <sheet xmlns:r="http://schemas.openxmlformats.org/officeDocument/2006/relationships" name="Quarterly Worksheet" sheetId="3" state="visible" r:id="rId3"/>
    <sheet xmlns:r="http://schemas.openxmlformats.org/officeDocument/2006/relationships" name="Safe Harbor Calc" sheetId="4" state="visible" r:id="rId4"/>
    <sheet xmlns:r="http://schemas.openxmlformats.org/officeDocument/2006/relationships" name="Reference" sheetId="5" state="visible" r:id="rId5"/>
  </sheets>
  <definedNames/>
  <calcPr calcId="124519" fullCalcOnLoad="1"/>
</workbook>
</file>

<file path=xl/styles.xml><?xml version="1.0" encoding="utf-8"?>
<styleSheet xmlns="http://schemas.openxmlformats.org/spreadsheetml/2006/main">
  <numFmts count="6">
    <numFmt numFmtId="164" formatCode="&quot;$&quot;#,##0.00"/>
    <numFmt numFmtId="165" formatCode="yyyy-mm-dd"/>
    <numFmt numFmtId="166" formatCode="0.0000"/>
    <numFmt numFmtId="167" formatCode="0.0%"/>
    <numFmt numFmtId="168" formatCode="&quot;$&quot;#,##0"/>
    <numFmt numFmtId="169" formatCode="0.000"/>
  </numFmts>
  <fonts count="15">
    <font>
      <name val="Calibri"/>
      <family val="2"/>
      <color theme="1"/>
      <sz val="11"/>
      <scheme val="minor"/>
    </font>
    <font>
      <name val="Calibri"/>
      <b val="1"/>
      <color rgb="FF1F2937"/>
      <sz val="22"/>
    </font>
    <font>
      <name val="Calibri"/>
      <color rgb="FF1F2937"/>
      <sz val="11"/>
    </font>
    <font>
      <name val="Calibri"/>
      <b val="1"/>
      <color rgb="FFB45309"/>
      <sz val="11"/>
    </font>
    <font>
      <name val="Calibri"/>
      <color rgb="FF1D4ED8"/>
      <sz val="11"/>
      <u val="single"/>
    </font>
    <font>
      <name val="Calibri"/>
      <b val="1"/>
      <color rgb="FF1F2937"/>
      <sz val="12"/>
    </font>
    <font>
      <name val="Calibri"/>
      <b val="1"/>
      <color rgb="FF1D4ED8"/>
      <sz val="11"/>
    </font>
    <font>
      <name val="Calibri"/>
      <b val="1"/>
      <color rgb="FF1D4ED8"/>
      <sz val="11"/>
      <u val="single"/>
    </font>
    <font>
      <name val="Calibri"/>
      <color rgb="FF1F2937"/>
      <sz val="10"/>
    </font>
    <font>
      <name val="Calibri"/>
      <color rgb="FF1D4ED8"/>
      <sz val="10"/>
      <u val="single"/>
    </font>
    <font>
      <name val="Calibri"/>
      <b val="1"/>
      <color rgb="FFB45309"/>
      <sz val="14"/>
    </font>
    <font>
      <name val="Calibri"/>
      <b val="1"/>
      <color rgb="FFFFFFFF"/>
      <sz val="10"/>
    </font>
    <font>
      <name val="Calibri"/>
      <b val="1"/>
      <color rgb="FF1F2937"/>
      <sz val="10"/>
    </font>
    <font>
      <name val="Calibri"/>
      <b val="1"/>
      <color rgb="FF1F2937"/>
      <sz val="11"/>
    </font>
    <font>
      <name val="Calibri"/>
      <b val="1"/>
      <color rgb="FFFFFFFF"/>
      <sz val="12"/>
    </font>
  </fonts>
  <fills count="5">
    <fill>
      <patternFill/>
    </fill>
    <fill>
      <patternFill patternType="gray125"/>
    </fill>
    <fill>
      <patternFill patternType="solid">
        <fgColor rgb="FF1F2937"/>
      </patternFill>
    </fill>
    <fill>
      <patternFill patternType="solid">
        <fgColor rgb="FFF3F4F6"/>
      </patternFill>
    </fill>
    <fill>
      <patternFill patternType="solid">
        <fgColor rgb="FFFEF3C7"/>
      </patternFill>
    </fill>
  </fills>
  <borders count="1">
    <border>
      <left/>
      <right/>
      <top/>
      <bottom/>
      <diagonal/>
    </border>
  </borders>
  <cellStyleXfs count="1">
    <xf numFmtId="0" fontId="0" fillId="0" borderId="0"/>
  </cellStyleXfs>
  <cellXfs count="43">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horizontal="left" vertical="center"/>
    </xf>
    <xf numFmtId="0" fontId="2" fillId="0" borderId="0" applyAlignment="1" pivotButton="0" quotePrefix="0" xfId="0">
      <alignment horizontal="left" vertical="center" wrapText="1"/>
    </xf>
    <xf numFmtId="0" fontId="4" fillId="0" borderId="0" applyAlignment="1" pivotButton="0" quotePrefix="0" xfId="0">
      <alignment horizontal="left" vertical="center" wrapText="1"/>
    </xf>
    <xf numFmtId="0" fontId="5" fillId="0" borderId="0" applyAlignment="1" pivotButton="0" quotePrefix="0" xfId="0">
      <alignment horizontal="left" vertical="center"/>
    </xf>
    <xf numFmtId="0" fontId="7" fillId="0" borderId="0" applyAlignment="1" pivotButton="0" quotePrefix="0" xfId="0">
      <alignment horizontal="left" vertical="center"/>
    </xf>
    <xf numFmtId="0" fontId="8" fillId="0" borderId="0" applyAlignment="1" pivotButton="0" quotePrefix="0" xfId="0">
      <alignment horizontal="left" vertical="center"/>
    </xf>
    <xf numFmtId="0" fontId="9" fillId="0" borderId="0" applyAlignment="1" pivotButton="0" quotePrefix="0" xfId="0">
      <alignment horizontal="left" vertical="center"/>
    </xf>
    <xf numFmtId="0" fontId="10" fillId="0" borderId="0" applyAlignment="1" pivotButton="0" quotePrefix="0" xfId="0">
      <alignment horizontal="left" vertical="center"/>
    </xf>
    <xf numFmtId="0" fontId="8" fillId="0" borderId="0" applyAlignment="1" pivotButton="0" quotePrefix="0" xfId="0">
      <alignment horizontal="left" vertical="center" wrapText="1"/>
    </xf>
    <xf numFmtId="0" fontId="11" fillId="2" borderId="0" applyAlignment="1" pivotButton="0" quotePrefix="0" xfId="0">
      <alignment horizontal="left" vertical="center" indent="1"/>
    </xf>
    <xf numFmtId="0" fontId="12" fillId="0" borderId="0" applyAlignment="1" pivotButton="0" quotePrefix="0" xfId="0">
      <alignment horizontal="left" vertical="center"/>
    </xf>
    <xf numFmtId="164" fontId="13" fillId="3" borderId="0" applyAlignment="1" pivotButton="0" quotePrefix="0" xfId="0">
      <alignment horizontal="left" vertical="center"/>
    </xf>
    <xf numFmtId="0" fontId="12" fillId="0" borderId="0" applyAlignment="1" pivotButton="0" quotePrefix="0" xfId="0">
      <alignment horizontal="right" vertical="center"/>
    </xf>
    <xf numFmtId="164" fontId="5" fillId="3" borderId="0" applyAlignment="1" pivotButton="0" quotePrefix="0" xfId="0">
      <alignment horizontal="right" vertical="center"/>
    </xf>
    <xf numFmtId="0" fontId="11" fillId="2" borderId="0" applyAlignment="1" pivotButton="0" quotePrefix="0" xfId="0">
      <alignment horizontal="left" vertical="center" wrapText="1"/>
    </xf>
    <xf numFmtId="165" fontId="2" fillId="4" borderId="0" applyAlignment="1" pivotButton="0" quotePrefix="0" xfId="0">
      <alignment horizontal="left" vertical="center"/>
    </xf>
    <xf numFmtId="0" fontId="2" fillId="4" borderId="0" applyAlignment="1" pivotButton="0" quotePrefix="0" xfId="0">
      <alignment horizontal="left" vertical="center"/>
    </xf>
    <xf numFmtId="164" fontId="2" fillId="4" borderId="0" applyAlignment="1" pivotButton="0" quotePrefix="0" xfId="0">
      <alignment horizontal="left" vertical="center"/>
    </xf>
    <xf numFmtId="164" fontId="2" fillId="3" borderId="0" applyAlignment="1" pivotButton="0" quotePrefix="0" xfId="0">
      <alignment horizontal="left" vertical="center"/>
    </xf>
    <xf numFmtId="0" fontId="2" fillId="3" borderId="0" applyAlignment="1" pivotButton="0" quotePrefix="0" xfId="0">
      <alignment horizontal="left" vertical="center"/>
    </xf>
    <xf numFmtId="0" fontId="4" fillId="0" borderId="0" applyAlignment="1" pivotButton="0" quotePrefix="0" xfId="0">
      <alignment horizontal="left" vertical="center"/>
    </xf>
    <xf numFmtId="0" fontId="13" fillId="0" borderId="0" applyAlignment="1" pivotButton="0" quotePrefix="0" xfId="0">
      <alignment horizontal="left" vertical="center" wrapText="1"/>
    </xf>
    <xf numFmtId="0" fontId="13" fillId="4" borderId="0" applyAlignment="1" pivotButton="0" quotePrefix="0" xfId="0">
      <alignment horizontal="left" vertical="center"/>
    </xf>
    <xf numFmtId="168" fontId="2" fillId="4" borderId="0" applyAlignment="1" pivotButton="0" quotePrefix="0" xfId="0">
      <alignment horizontal="left" vertical="center"/>
    </xf>
    <xf numFmtId="168" fontId="2" fillId="3" borderId="0" applyAlignment="1" pivotButton="0" quotePrefix="0" xfId="0">
      <alignment horizontal="left" vertical="center"/>
    </xf>
    <xf numFmtId="0" fontId="0" fillId="2" borderId="0" pivotButton="0" quotePrefix="0" xfId="0"/>
    <xf numFmtId="0" fontId="11" fillId="2" borderId="0" applyAlignment="1" pivotButton="0" quotePrefix="0" xfId="0">
      <alignment horizontal="center" vertical="center"/>
    </xf>
    <xf numFmtId="0" fontId="11" fillId="2" borderId="0" applyAlignment="1" pivotButton="0" quotePrefix="0" xfId="0">
      <alignment horizontal="left" vertical="center" wrapText="1" indent="1"/>
    </xf>
    <xf numFmtId="169" fontId="2" fillId="3" borderId="0" applyAlignment="1" pivotButton="0" quotePrefix="0" xfId="0">
      <alignment horizontal="left" vertical="center"/>
    </xf>
    <xf numFmtId="0" fontId="14" fillId="2" borderId="0" applyAlignment="1" pivotButton="0" quotePrefix="0" xfId="0">
      <alignment horizontal="left" vertical="center" wrapText="1" indent="1"/>
    </xf>
    <xf numFmtId="168" fontId="14" fillId="2" borderId="0" applyAlignment="1" pivotButton="0" quotePrefix="0" xfId="0">
      <alignment horizontal="center" vertical="center"/>
    </xf>
    <xf numFmtId="0" fontId="13" fillId="0" borderId="0" applyAlignment="1" pivotButton="0" quotePrefix="0" xfId="0">
      <alignment horizontal="center" vertical="center"/>
    </xf>
    <xf numFmtId="0" fontId="2" fillId="0" borderId="0" applyAlignment="1" pivotButton="0" quotePrefix="0" xfId="0">
      <alignment horizontal="left" vertical="center"/>
    </xf>
    <xf numFmtId="167" fontId="2" fillId="3" borderId="0" applyAlignment="1" pivotButton="0" quotePrefix="0" xfId="0">
      <alignment horizontal="left" vertical="center"/>
    </xf>
    <xf numFmtId="0" fontId="13" fillId="0" borderId="0" applyAlignment="1" pivotButton="0" quotePrefix="0" xfId="0">
      <alignment horizontal="left" vertical="center"/>
    </xf>
    <xf numFmtId="168" fontId="13" fillId="3" borderId="0" applyAlignment="1" pivotButton="0" quotePrefix="0" xfId="0">
      <alignment horizontal="left" vertical="center"/>
    </xf>
    <xf numFmtId="0" fontId="14" fillId="2" borderId="0" applyAlignment="1" pivotButton="0" quotePrefix="0" xfId="0">
      <alignment horizontal="left" vertical="center" indent="1"/>
    </xf>
    <xf numFmtId="166" fontId="2" fillId="4" borderId="0" applyAlignment="1" pivotButton="0" quotePrefix="0" xfId="0">
      <alignment horizontal="left" vertical="center"/>
    </xf>
    <xf numFmtId="167" fontId="2" fillId="4" borderId="0" applyAlignment="1" pivotButton="0" quotePrefix="0" xfId="0">
      <alignment horizontal="left" vertical="center"/>
    </xf>
    <xf numFmtId="0" fontId="11" fillId="2" borderId="0"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features?utm_source=resources&amp;utm_medium=magnet&amp;utm_campaign=quarterly_estimated_tax_worksheet#reports-insights" TargetMode="External" Id="rId1"/><Relationship Type="http://schemas.openxmlformats.org/officeDocument/2006/relationships/hyperlink" Target="https://www.ardentseller.app/resources/schedule-c-tax-expense-tracker?utm_source=resources&amp;utm_medium=magnet&amp;utm_campaign=quarterly_estimated_tax_worksheet" TargetMode="External" Id="rId2"/><Relationship Type="http://schemas.openxmlformats.org/officeDocument/2006/relationships/hyperlink" Target="https://www.ardentseller.app/resources/tax-deduction-cheat-sheet?utm_source=resources&amp;utm_medium=magnet&amp;utm_campaign=quarterly_estimated_tax_worksheet" TargetMode="External" Id="rId3"/><Relationship Type="http://schemas.openxmlformats.org/officeDocument/2006/relationships/hyperlink" Target="https://www.ardentseller.app/resources/product-pricing-calculator?utm_source=resources&amp;utm_medium=magnet&amp;utm_campaign=quarterly_estimated_tax_worksheet" TargetMode="External" Id="rId4"/><Relationship Type="http://schemas.openxmlformats.org/officeDocument/2006/relationships/hyperlink" Target="https://www.ardentseller.app/resources/spreadsheet-vs-inventory-software-decision-guide?utm_source=resources&amp;utm_medium=magnet&amp;utm_campaign=quarterly_estimated_tax_worksheet" TargetMode="External" Id="rId5"/><Relationship Type="http://schemas.openxmlformats.org/officeDocument/2006/relationships/hyperlink" Target="https://www.ardentseller.app/sign-up?utm_source=resources&amp;utm_medium=magnet&amp;utm_campaign=quarterly_estimated_tax_worksheet" TargetMode="External" Id="rId6"/><Relationship Type="http://schemas.openxmlformats.org/officeDocument/2006/relationships/hyperlink" Target="https://www.ardentseller.app/?utm_source=resources&amp;utm_medium=magnet&amp;utm_campaign=quarterly_estimated_tax_worksheet" TargetMode="External" Id="rId7"/></Relationships>
</file>

<file path=xl/worksheets/_rels/sheet2.xml.rels><Relationships xmlns="http://schemas.openxmlformats.org/package/2006/relationships"><Relationship Type="http://schemas.openxmlformats.org/officeDocument/2006/relationships/hyperlink" Target="https://www.ardentseller.app/sign-up?utm_source=resources&amp;utm_medium=magnet&amp;utm_campaign=quarterly_estimated_tax_worksheet" TargetMode="External" Id="rId1"/></Relationships>
</file>

<file path=xl/worksheets/_rels/sheet3.xml.rels><Relationships xmlns="http://schemas.openxmlformats.org/package/2006/relationships"><Relationship Type="http://schemas.openxmlformats.org/officeDocument/2006/relationships/hyperlink" Target="https://www.ardentseller.app/features?utm_source=resources&amp;utm_medium=magnet&amp;utm_campaign=quarterly_estimated_tax_worksheet#reports-insights" TargetMode="External" Id="rId1"/></Relationships>
</file>

<file path=xl/worksheets/_rels/sheet4.xml.rels><Relationships xmlns="http://schemas.openxmlformats.org/package/2006/relationships"><Relationship Type="http://schemas.openxmlformats.org/officeDocument/2006/relationships/hyperlink" Target="https://www.ardentseller.app/sign-up?utm_source=resources&amp;utm_medium=magnet&amp;utm_campaign=quarterly_estimated_tax_worksheet" TargetMode="External" Id="rId1"/></Relationships>
</file>

<file path=xl/worksheets/_rels/sheet5.xml.rels><Relationships xmlns="http://schemas.openxmlformats.org/package/2006/relationships"><Relationship Type="http://schemas.openxmlformats.org/officeDocument/2006/relationships/hyperlink" Target="https://www.ardentseller.app/resources/tax-deduction-cheat-sheet?utm_source=resources&amp;utm_medium=magnet&amp;utm_campaign=quarterly_estimated_tax_worksheet" TargetMode="External" Id="rId1"/><Relationship Type="http://schemas.openxmlformats.org/officeDocument/2006/relationships/hyperlink" Target="https://www.ardentseller.app/sign-up?utm_source=resources&amp;utm_medium=magnet&amp;utm_campaign=quarterly_estimated_tax_worksheet" TargetMode="External" Id="rId2"/></Relationships>
</file>

<file path=xl/worksheets/sheet1.xml><?xml version="1.0" encoding="utf-8"?>
<worksheet xmlns="http://schemas.openxmlformats.org/spreadsheetml/2006/main">
  <sheetPr>
    <outlinePr summaryBelow="1" summaryRight="1"/>
    <pageSetUpPr/>
  </sheetPr>
  <dimension ref="B2:B62"/>
  <sheetViews>
    <sheetView showGridLines="0" workbookViewId="0">
      <selection activeCell="A1" sqref="A1"/>
    </sheetView>
  </sheetViews>
  <sheetFormatPr baseColWidth="8" defaultRowHeight="15"/>
  <cols>
    <col width="3" customWidth="1" min="1" max="1"/>
    <col width="100" customWidth="1" min="2" max="2"/>
  </cols>
  <sheetData>
    <row r="2">
      <c r="B2" s="1" t="inlineStr">
        <is>
          <t>Quarterly Estimated Tax Worksheet</t>
        </is>
      </c>
    </row>
    <row r="3" ht="22" customHeight="1">
      <c r="B3" s="2" t="inlineStr">
        <is>
          <t>A working spreadsheet for U.S. self-employed sellers — by Ardent Workshop</t>
        </is>
      </c>
    </row>
    <row r="5" ht="8" customHeight="1"/>
    <row r="6" ht="22" customHeight="1">
      <c r="B6" s="3" t="inlineStr">
        <is>
          <t>WHAT THIS IS</t>
        </is>
      </c>
    </row>
    <row r="7" ht="84" customHeight="1">
      <c r="B7" s="4" t="inlineStr">
        <is>
          <t>If you are self-employed and you expect to owe at least $1,000 in federal tax for the year, the IRS expects four estimated-tax payments instead of one April lump sum. Miss a quarter and you owe an underpayment penalty even if you square up by April. This workbook computes each quarterly payment from your income, your expenses, your filing status, and any W-2 withholding your spouse already pays — so when the deadline shows up, the number is on the screen.</t>
        </is>
      </c>
    </row>
    <row r="8" ht="8" customHeight="1"/>
    <row r="9">
      <c r="B9" s="4" t="inlineStr">
        <is>
          <t>This workbook has five tabs:</t>
        </is>
      </c>
    </row>
    <row r="10">
      <c r="B10" s="4" t="inlineStr">
        <is>
          <t xml:space="preserve">   1. Read Me  ← you are here</t>
        </is>
      </c>
    </row>
    <row r="11">
      <c r="B11" s="4" t="inlineStr">
        <is>
          <t xml:space="preserve">   2. Income Log  ← every business receipt, with the quarter assigned for you</t>
        </is>
      </c>
    </row>
    <row r="12">
      <c r="B12" s="4" t="inlineStr">
        <is>
          <t xml:space="preserve">   3. Quarterly Worksheet  ← filing status + expenses + withholding in, four quarterly payments out</t>
        </is>
      </c>
    </row>
    <row r="13">
      <c r="B13" s="4" t="inlineStr">
        <is>
          <t xml:space="preserve">   4. Safe Harbor Calc  ← alternative method based on last year's tax (the lesser-of escape hatch)</t>
        </is>
      </c>
    </row>
    <row r="14">
      <c r="B14" s="4" t="inlineStr">
        <is>
          <t xml:space="preserve">   5. Reference  ← tax brackets, standard deductions, SE tax rates, IRS deadlines</t>
        </is>
      </c>
    </row>
    <row r="15" ht="8" customHeight="1"/>
    <row r="16" ht="22" customHeight="1">
      <c r="B16" s="3" t="inlineStr">
        <is>
          <t>THE FOUR DEADLINES</t>
        </is>
      </c>
    </row>
    <row r="17">
      <c r="B17" s="4" t="inlineStr">
        <is>
          <t xml:space="preserve">   • Q1 — Apr 15  (covers Jan, Feb, Mar income)</t>
        </is>
      </c>
    </row>
    <row r="18">
      <c r="B18" s="4" t="inlineStr">
        <is>
          <t xml:space="preserve">   • Q2 — Jun 15  (covers Apr and May income — yes, only two months)</t>
        </is>
      </c>
    </row>
    <row r="19">
      <c r="B19" s="4" t="inlineStr">
        <is>
          <t xml:space="preserve">   • Q3 — Sep 15  (covers Jun, Jul, Aug income)</t>
        </is>
      </c>
    </row>
    <row r="20">
      <c r="B20" s="4" t="inlineStr">
        <is>
          <t xml:space="preserve">   • Q4 — Jan 15 of the following year  (covers Sep, Oct, Nov, Dec income)</t>
        </is>
      </c>
    </row>
    <row r="21" ht="36" customHeight="1">
      <c r="B21" s="4" t="inlineStr">
        <is>
          <t>Pay through IRS Direct Pay, EFTPS, or by mailing Form 1040-ES with a check. Most sellers use Direct Pay — no account, free, instant confirmation, schedules ahead. Save the confirmation number for your records.</t>
        </is>
      </c>
    </row>
    <row r="22" ht="8" customHeight="1"/>
    <row r="23" ht="22" customHeight="1">
      <c r="B23" s="3" t="inlineStr">
        <is>
          <t>THE MATH IN ONE PARAGRAPH</t>
        </is>
      </c>
    </row>
    <row r="24" ht="132" customHeight="1">
      <c r="B24" s="4" t="inlineStr">
        <is>
          <t>Take your business income, subtract your business expenses — that is your net self-employment earnings. Multiply by 92.35% (the IRS lets you exclude the employer-half of FICA from itself), then by 15.3% — that is your self-employment tax (12.4% Social Security up to the wage base, plus 2.9% Medicare on every dollar). Half of that SE tax is deductible against your income tax. From your net SE earnings minus the half-SE-tax deduction minus the standard deduction, run the brackets for your filing status — that is your federal income tax. Add the SE tax and the income tax, subtract any W-2 withholding your spouse pays, divide what's left by 4 — that is your quarterly payment, in the simple straight-line method. The Quarterly Worksheet tab does this all with your real numbers.</t>
        </is>
      </c>
    </row>
    <row r="25" ht="8" customHeight="1"/>
    <row r="26" ht="22" customHeight="1">
      <c r="B26" s="3" t="inlineStr">
        <is>
          <t>HOW TO USE IT</t>
        </is>
      </c>
    </row>
    <row r="27" ht="36" customHeight="1">
      <c r="B27" s="4" t="inlineStr">
        <is>
          <t>1. Open the Income Log tab. Every time a sale clears (whether Etsy deposits, wholesale invoice gets paid, or a craft show wraps), add a row. The Quarter column auto-fills based on the date.</t>
        </is>
      </c>
    </row>
    <row r="28" ht="52" customHeight="1">
      <c r="B28" s="4" t="inlineStr">
        <is>
          <t>2. Open the Quarterly Worksheet tab. Up top, enter your filing status, expected expenses for each quarter (use the YTD column on the Schedule C Tracker — link below), any W-2 withholding (yours or a spouse's), and estimated payments you have already made for the year. The four payment amounts appear in the bottom band.</t>
        </is>
      </c>
    </row>
    <row r="29" ht="52" customHeight="1">
      <c r="B29" s="4" t="inlineStr">
        <is>
          <t>3. The Safe Harbor Calc tab gives you the alternative — pay 100% (or 110% if last year's AGI was over $150,000) of last year's total tax in equal quarterly installments and the IRS does not assess the underpayment penalty regardless of what this year ends up being. Use whichever is lower.</t>
        </is>
      </c>
    </row>
    <row r="30" ht="52" customHeight="1">
      <c r="B30" s="4" t="inlineStr">
        <is>
          <t>4. On each deadline (Apr 15, Jun 15, Sep 15, Jan 15), pay the amount in the matching quarter column. Log it back in the worksheet's "Estimated payments already made" row so the next quarter's math nets the prior payments correctly.</t>
        </is>
      </c>
    </row>
    <row r="31" ht="8" customHeight="1"/>
    <row r="32" ht="22" customHeight="1">
      <c r="B32" s="3" t="inlineStr">
        <is>
          <t>WHAT THIS WORKBOOK INTENTIONALLY DOES NOT DO</t>
        </is>
      </c>
    </row>
    <row r="33" ht="36" customHeight="1">
      <c r="B33" s="4" t="inlineStr">
        <is>
          <t>Estimated tax has corner cases. The simple model in this sheet works for most makers, bakers, and small online sellers — and stops at exactly the places a CPA earns their fee.</t>
        </is>
      </c>
    </row>
    <row r="34" ht="36" customHeight="1">
      <c r="B34" s="4" t="inlineStr">
        <is>
          <t xml:space="preserve">   • State estimated taxes — most states require their own quarterly payments (CA, NY, OR, etc. on similar dates). This workbook is federal only.</t>
        </is>
      </c>
    </row>
    <row r="35" ht="36" customHeight="1">
      <c r="B35" s="4" t="inlineStr">
        <is>
          <t xml:space="preserve">   • Qualified Business Income (QBI / Section 199A) deduction — the up-to-20%-of-net-SE deduction is left out for simplicity. Most maker businesses qualify; ask a CPA. Treat the worksheet output as a slight overestimate.</t>
        </is>
      </c>
    </row>
    <row r="36" ht="36" customHeight="1">
      <c r="B36" s="4" t="inlineStr">
        <is>
          <t xml:space="preserve">   • Annualized income method — uses the simple straight-line (annual ÷ 4) method, not the IRS's annualized method that rewards uneven income via Form 2210 Schedule AI.</t>
        </is>
      </c>
    </row>
    <row r="37" ht="36" customHeight="1">
      <c r="B37" s="4" t="inlineStr">
        <is>
          <t xml:space="preserve">   • SE earnings above the Social Security wage base — the worksheet caps SS-portion correctly, but if you also have W-2 wages near the cap, the interaction needs Schedule SE Section B.</t>
        </is>
      </c>
    </row>
    <row r="38" ht="36" customHeight="1">
      <c r="B38" s="4" t="inlineStr">
        <is>
          <t xml:space="preserve">   • Itemized deductions — the worksheet uses the standard deduction. If you itemize, override the standard-deduction cell on the Quarterly Worksheet with your expected total.</t>
        </is>
      </c>
    </row>
    <row r="39" ht="52" customHeight="1">
      <c r="B39" s="4" t="inlineStr">
        <is>
          <t xml:space="preserve">   • Self-employed health insurance, retirement contributions, HSA — the worksheet does not net these out of net SE earnings. If you fund a SEP-IRA or Solo 401(k), reduce the expense column for that quarter by your contribution, or treat as a top-line adjustment in your CPA conversation.</t>
        </is>
      </c>
    </row>
    <row r="40" ht="36" customHeight="1">
      <c r="B40" s="4" t="inlineStr">
        <is>
          <t xml:space="preserve">   • Quarterly safe harbor — uses the cumulative-equal-installment method; the IRS also permits the annualized-income method (Form 2210 Schedule AI) for uneven earners.</t>
        </is>
      </c>
    </row>
    <row r="41" ht="8" customHeight="1"/>
    <row r="42" ht="22" customHeight="1">
      <c r="B42" s="3" t="inlineStr">
        <is>
          <t>ABOUT THE COMPANION TOOL</t>
        </is>
      </c>
    </row>
    <row r="43" ht="68" customHeight="1">
      <c r="B43" s="4" t="inlineStr">
        <is>
          <t>Ardent Seller picks up where this sheet stops — every transaction you record is tagged to a Schedule C category as it happens, every purchase updates the cost on the inventory item it belongs to, and a P&amp;L mapped to Schedule C runs in one click whenever an estimated-tax deadline shows up. You can run the same quarterly numbers from data you already have, instead of the data you are about to type into a worksheet.</t>
        </is>
      </c>
    </row>
    <row r="44">
      <c r="B44" s="4" t="inlineStr">
        <is>
          <t>See how Ardent Seller maps to Schedule C automatically:</t>
        </is>
      </c>
    </row>
    <row r="45" ht="20" customHeight="1">
      <c r="B45" s="5" t="inlineStr">
        <is>
          <t>Reports &amp; Schedule C export (Ardent Seller features)</t>
        </is>
      </c>
    </row>
    <row r="46" ht="8" customHeight="1"/>
    <row r="47" ht="22" customHeight="1">
      <c r="B47" s="3" t="inlineStr">
        <is>
          <t>THE TAX BUNDLE — ALL FREE</t>
        </is>
      </c>
    </row>
    <row r="48">
      <c r="B48" s="4" t="inlineStr">
        <is>
          <t>Pair this workbook with the rest of the free tax bundle:</t>
        </is>
      </c>
    </row>
    <row r="49" ht="36" customHeight="1">
      <c r="B49" s="5" t="inlineStr">
        <is>
          <t>Schedule C Tax Expense Tracker — log every expense by IRS category, drives the expense numbers you paste in here</t>
        </is>
      </c>
    </row>
    <row r="50" ht="36" customHeight="1">
      <c r="B50" s="5" t="inlineStr">
        <is>
          <t>Small Business Tax Deduction Cheat Sheet — every Schedule C line in plain English, the cross-reference for the tracker</t>
        </is>
      </c>
    </row>
    <row r="51" ht="20" customHeight="1">
      <c r="B51" s="5" t="inlineStr">
        <is>
          <t>Product Pricing Calculator — make sure each sale clears margin after fees, before tax season catches up</t>
        </is>
      </c>
    </row>
    <row r="52">
      <c r="B52" s="4" t="inlineStr">
        <is>
          <t>And the decision guide that names what these spreadsheets cannot do:</t>
        </is>
      </c>
    </row>
    <row r="53" ht="20" customHeight="1">
      <c r="B53" s="5" t="inlineStr">
        <is>
          <t>Spreadsheet vs. Inventory Software: The Decision Guide</t>
        </is>
      </c>
    </row>
    <row r="54" ht="8" customHeight="1"/>
    <row r="55" ht="22" customHeight="1">
      <c r="B55" s="3" t="inlineStr">
        <is>
          <t>DISCLAIMER</t>
        </is>
      </c>
    </row>
    <row r="56" ht="52" customHeight="1">
      <c r="B56" s="4" t="inlineStr">
        <is>
          <t>Educational reference only — not tax, accounting, or legal advice. Tax rules, brackets, and standard deductions change every year and circumstances vary; the Reference tab uses 2025 federal amounts as shipped — update for the current tax year before relying on the output. Review with a CPA or enrolled agent before paying.</t>
        </is>
      </c>
    </row>
    <row r="57" ht="8" customHeight="1"/>
    <row r="58" ht="22" customHeight="1">
      <c r="B58" s="6" t="inlineStr">
        <is>
          <t>Ready to skip the spreadsheet?</t>
        </is>
      </c>
    </row>
    <row r="59" ht="20" customHeight="1">
      <c r="B59" s="7" t="inlineStr">
        <is>
          <t>Start free — no credit card required</t>
        </is>
      </c>
    </row>
    <row r="60" ht="8" customHeight="1"/>
    <row r="61">
      <c r="B61" s="8" t="inlineStr">
        <is>
          <t>Ardent Seller — inventory, recipes, and pricing for small-batch makers.</t>
        </is>
      </c>
    </row>
    <row r="62">
      <c r="B62" s="9" t="inlineStr">
        <is>
          <t>ardentseller.app</t>
        </is>
      </c>
    </row>
  </sheetData>
  <hyperlinks>
    <hyperlink xmlns:r="http://schemas.openxmlformats.org/officeDocument/2006/relationships" ref="B45" r:id="rId1"/>
    <hyperlink xmlns:r="http://schemas.openxmlformats.org/officeDocument/2006/relationships" ref="B49" r:id="rId2"/>
    <hyperlink xmlns:r="http://schemas.openxmlformats.org/officeDocument/2006/relationships" ref="B50" r:id="rId3"/>
    <hyperlink xmlns:r="http://schemas.openxmlformats.org/officeDocument/2006/relationships" ref="B51" r:id="rId4"/>
    <hyperlink xmlns:r="http://schemas.openxmlformats.org/officeDocument/2006/relationships" ref="B53" r:id="rId5"/>
    <hyperlink xmlns:r="http://schemas.openxmlformats.org/officeDocument/2006/relationships" ref="B59" r:id="rId6"/>
    <hyperlink xmlns:r="http://schemas.openxmlformats.org/officeDocument/2006/relationships" ref="B62" r:id="rId7"/>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04"/>
  <sheetViews>
    <sheetView showGridLines="0" workbookViewId="0">
      <pane ySplit="7" topLeftCell="A8" activePane="bottomLeft" state="frozen"/>
      <selection pane="bottomLeft" activeCell="A1" sqref="A1"/>
    </sheetView>
  </sheetViews>
  <sheetFormatPr baseColWidth="8" defaultRowHeight="15"/>
  <cols>
    <col width="14" customWidth="1" min="1" max="1"/>
    <col width="26" customWidth="1" min="2" max="2"/>
    <col width="34" customWidth="1" min="3" max="3"/>
    <col width="16" customWidth="1" min="4" max="4"/>
    <col width="12" customWidth="1" min="5" max="5"/>
    <col width="11" customWidth="1" min="6" max="6"/>
    <col width="12" customWidth="1" min="7" max="7"/>
    <col width="10" customWidth="1" min="8" max="8"/>
  </cols>
  <sheetData>
    <row r="1" ht="22" customHeight="1">
      <c r="A1" s="10" t="inlineStr">
        <is>
          <t>Income Log — every business receipt, line by line</t>
        </is>
      </c>
    </row>
    <row r="2" ht="32" customHeight="1">
      <c r="A2" s="11" t="inlineStr">
        <is>
          <t>Yellow = your input    Gray = formula. Log income as it clears (when the money lands, not when the order ships). Net income (column G) drives the Quarterly Worksheet — gross minus the platform/processing fees that came out before deposit.</t>
        </is>
      </c>
    </row>
    <row r="3" ht="6" customHeight="1"/>
    <row r="4" ht="22" customHeight="1">
      <c r="A4" s="12" t="inlineStr">
        <is>
          <t>QUARTER TOTALS — NET INCOME BY QUARTER</t>
        </is>
      </c>
    </row>
    <row r="5" ht="22" customHeight="1">
      <c r="A5" s="13" t="inlineStr">
        <is>
          <t>Q1 (Jan–Mar)</t>
        </is>
      </c>
      <c r="C5" s="14">
        <f>SUMPRODUCT((H8:H200="Q1")*IFERROR(G8:G200,0))</f>
        <v/>
      </c>
      <c r="D5" s="13" t="inlineStr">
        <is>
          <t>Q2 (Apr–May)</t>
        </is>
      </c>
      <c r="F5" s="14">
        <f>SUMPRODUCT((H8:H200="Q2")*IFERROR(G8:G200,0))</f>
        <v/>
      </c>
      <c r="G5" s="15" t="inlineStr">
        <is>
          <t>YTD net</t>
        </is>
      </c>
      <c r="H5" s="16">
        <f>SUM(G8:G200)</f>
        <v/>
      </c>
    </row>
    <row r="6">
      <c r="A6" s="13" t="inlineStr">
        <is>
          <t>Q3 (Jun–Aug)</t>
        </is>
      </c>
      <c r="C6" s="14">
        <f>SUMPRODUCT((H8:H200="Q3")*IFERROR(G8:G200,0))</f>
        <v/>
      </c>
      <c r="D6" s="13" t="inlineStr">
        <is>
          <t>Q4 (Sep–Dec)</t>
        </is>
      </c>
      <c r="F6" s="14">
        <f>SUMPRODUCT((H8:H200="Q4")*IFERROR(G8:G200,0))</f>
        <v/>
      </c>
    </row>
    <row r="7" ht="26" customHeight="1">
      <c r="A7" s="17" t="inlineStr">
        <is>
          <t>Date</t>
        </is>
      </c>
      <c r="B7" s="17" t="inlineStr">
        <is>
          <t>Customer / channel</t>
        </is>
      </c>
      <c r="C7" s="17" t="inlineStr">
        <is>
          <t>Description</t>
        </is>
      </c>
      <c r="D7" s="17" t="inlineStr">
        <is>
          <t>Channel type</t>
        </is>
      </c>
      <c r="E7" s="17" t="inlineStr">
        <is>
          <t>Gross $</t>
        </is>
      </c>
      <c r="F7" s="17" t="inlineStr">
        <is>
          <t>Fees $</t>
        </is>
      </c>
      <c r="G7" s="17" t="inlineStr">
        <is>
          <t>Net $</t>
        </is>
      </c>
      <c r="H7" s="17" t="inlineStr">
        <is>
          <t>Quarter</t>
        </is>
      </c>
    </row>
    <row r="8" ht="18" customHeight="1">
      <c r="A8" s="18" t="inlineStr">
        <is>
          <t>2026-01-08</t>
        </is>
      </c>
      <c r="B8" s="19" t="inlineStr">
        <is>
          <t>Etsy</t>
        </is>
      </c>
      <c r="C8" s="19" t="inlineStr">
        <is>
          <t>Jan deposit (12 orders)</t>
        </is>
      </c>
      <c r="D8" s="19" t="inlineStr">
        <is>
          <t>Etsy</t>
        </is>
      </c>
      <c r="E8" s="20" t="n">
        <v>612.4</v>
      </c>
      <c r="F8" s="20" t="n">
        <v>71.84999999999999</v>
      </c>
      <c r="G8" s="21">
        <f>IF(E8="","",E8-IFERROR(F8,0))</f>
        <v/>
      </c>
      <c r="H8" s="22">
        <f>IFERROR(IF(MONTH(A8)&lt;=3,"Q1",IF(MONTH(A8)&lt;=5,"Q2",IF(MONTH(A8)&lt;=8,"Q3","Q4"))),"")</f>
        <v/>
      </c>
    </row>
    <row r="9" ht="18" customHeight="1">
      <c r="A9" s="18" t="inlineStr">
        <is>
          <t>2026-01-19</t>
        </is>
      </c>
      <c r="B9" s="19" t="inlineStr">
        <is>
          <t>Whole Foods Boulder</t>
        </is>
      </c>
      <c r="C9" s="19" t="inlineStr">
        <is>
          <t>Wholesale invoice WB-1019</t>
        </is>
      </c>
      <c r="D9" s="19" t="inlineStr">
        <is>
          <t>Wholesale</t>
        </is>
      </c>
      <c r="E9" s="20" t="n">
        <v>480</v>
      </c>
      <c r="F9" s="20" t="n">
        <v>0</v>
      </c>
      <c r="G9" s="21">
        <f>IF(E9="","",E9-IFERROR(F9,0))</f>
        <v/>
      </c>
      <c r="H9" s="22">
        <f>IFERROR(IF(MONTH(A9)&lt;=3,"Q1",IF(MONTH(A9)&lt;=5,"Q2",IF(MONTH(A9)&lt;=8,"Q3","Q4"))),"")</f>
        <v/>
      </c>
    </row>
    <row r="10" ht="18" customHeight="1">
      <c r="A10" s="18" t="inlineStr">
        <is>
          <t>2026-02-04</t>
        </is>
      </c>
      <c r="B10" s="19" t="inlineStr">
        <is>
          <t>Square</t>
        </is>
      </c>
      <c r="C10" s="19" t="inlineStr">
        <is>
          <t>Pop-up market — Saturday</t>
        </is>
      </c>
      <c r="D10" s="19" t="inlineStr">
        <is>
          <t>Square</t>
        </is>
      </c>
      <c r="E10" s="20" t="n">
        <v>384</v>
      </c>
      <c r="F10" s="20" t="n">
        <v>11.13</v>
      </c>
      <c r="G10" s="21">
        <f>IF(E10="","",E10-IFERROR(F10,0))</f>
        <v/>
      </c>
      <c r="H10" s="22">
        <f>IFERROR(IF(MONTH(A10)&lt;=3,"Q1",IF(MONTH(A10)&lt;=5,"Q2",IF(MONTH(A10)&lt;=8,"Q3","Q4"))),"")</f>
        <v/>
      </c>
    </row>
    <row r="11" ht="18" customHeight="1">
      <c r="A11" s="18" t="inlineStr">
        <is>
          <t>2026-02-22</t>
        </is>
      </c>
      <c r="B11" s="19" t="inlineStr">
        <is>
          <t>Shopify (own site)</t>
        </is>
      </c>
      <c r="C11" s="19" t="inlineStr">
        <is>
          <t>February direct sales</t>
        </is>
      </c>
      <c r="D11" s="19" t="inlineStr">
        <is>
          <t>Shopify</t>
        </is>
      </c>
      <c r="E11" s="20" t="n">
        <v>305.2</v>
      </c>
      <c r="F11" s="20" t="n">
        <v>9.460000000000001</v>
      </c>
      <c r="G11" s="21">
        <f>IF(E11="","",E11-IFERROR(F11,0))</f>
        <v/>
      </c>
      <c r="H11" s="22">
        <f>IFERROR(IF(MONTH(A11)&lt;=3,"Q1",IF(MONTH(A11)&lt;=5,"Q2",IF(MONTH(A11)&lt;=8,"Q3","Q4"))),"")</f>
        <v/>
      </c>
    </row>
    <row r="12" ht="18" customHeight="1">
      <c r="A12" s="18" t="inlineStr">
        <is>
          <t>2026-03-14</t>
        </is>
      </c>
      <c r="B12" s="19" t="inlineStr">
        <is>
          <t>Pop-Up Market — Denver</t>
        </is>
      </c>
      <c r="C12" s="19" t="inlineStr">
        <is>
          <t>Spring craft show — booth A-12</t>
        </is>
      </c>
      <c r="D12" s="19" t="inlineStr">
        <is>
          <t>Direct</t>
        </is>
      </c>
      <c r="E12" s="20" t="n">
        <v>740</v>
      </c>
      <c r="F12" s="20" t="n">
        <v>0</v>
      </c>
      <c r="G12" s="21">
        <f>IF(E12="","",E12-IFERROR(F12,0))</f>
        <v/>
      </c>
      <c r="H12" s="22">
        <f>IFERROR(IF(MONTH(A12)&lt;=3,"Q1",IF(MONTH(A12)&lt;=5,"Q2",IF(MONTH(A12)&lt;=8,"Q3","Q4"))),"")</f>
        <v/>
      </c>
    </row>
    <row r="13" ht="18" customHeight="1">
      <c r="A13" s="18" t="inlineStr">
        <is>
          <t>2026-03-29</t>
        </is>
      </c>
      <c r="B13" s="19" t="inlineStr">
        <is>
          <t>Etsy</t>
        </is>
      </c>
      <c r="C13" s="19" t="inlineStr">
        <is>
          <t>March deposit (18 orders)</t>
        </is>
      </c>
      <c r="D13" s="19" t="inlineStr">
        <is>
          <t>Etsy</t>
        </is>
      </c>
      <c r="E13" s="20" t="n">
        <v>891.5</v>
      </c>
      <c r="F13" s="20" t="n">
        <v>104.55</v>
      </c>
      <c r="G13" s="21">
        <f>IF(E13="","",E13-IFERROR(F13,0))</f>
        <v/>
      </c>
      <c r="H13" s="22">
        <f>IFERROR(IF(MONTH(A13)&lt;=3,"Q1",IF(MONTH(A13)&lt;=5,"Q2",IF(MONTH(A13)&lt;=8,"Q3","Q4"))),"")</f>
        <v/>
      </c>
    </row>
    <row r="14" ht="18" customHeight="1">
      <c r="A14" s="18" t="inlineStr">
        <is>
          <t>2026-04-09</t>
        </is>
      </c>
      <c r="B14" s="19" t="inlineStr">
        <is>
          <t>Whole Foods Boulder</t>
        </is>
      </c>
      <c r="C14" s="19" t="inlineStr">
        <is>
          <t>Wholesale invoice WB-1102</t>
        </is>
      </c>
      <c r="D14" s="19" t="inlineStr">
        <is>
          <t>Wholesale</t>
        </is>
      </c>
      <c r="E14" s="20" t="n">
        <v>528</v>
      </c>
      <c r="F14" s="20" t="n">
        <v>0</v>
      </c>
      <c r="G14" s="21">
        <f>IF(E14="","",E14-IFERROR(F14,0))</f>
        <v/>
      </c>
      <c r="H14" s="22">
        <f>IFERROR(IF(MONTH(A14)&lt;=3,"Q1",IF(MONTH(A14)&lt;=5,"Q2",IF(MONTH(A14)&lt;=8,"Q3","Q4"))),"")</f>
        <v/>
      </c>
    </row>
    <row r="15" ht="18" customHeight="1">
      <c r="A15" s="18" t="inlineStr">
        <is>
          <t>2026-04-22</t>
        </is>
      </c>
      <c r="B15" s="19" t="inlineStr">
        <is>
          <t>Etsy</t>
        </is>
      </c>
      <c r="C15" s="19" t="inlineStr">
        <is>
          <t>April deposit (14 orders)</t>
        </is>
      </c>
      <c r="D15" s="19" t="inlineStr">
        <is>
          <t>Etsy</t>
        </is>
      </c>
      <c r="E15" s="20" t="n">
        <v>692.1</v>
      </c>
      <c r="F15" s="20" t="n">
        <v>81.20999999999999</v>
      </c>
      <c r="G15" s="21">
        <f>IF(E15="","",E15-IFERROR(F15,0))</f>
        <v/>
      </c>
      <c r="H15" s="22">
        <f>IFERROR(IF(MONTH(A15)&lt;=3,"Q1",IF(MONTH(A15)&lt;=5,"Q2",IF(MONTH(A15)&lt;=8,"Q3","Q4"))),"")</f>
        <v/>
      </c>
    </row>
    <row r="16" ht="18" customHeight="1">
      <c r="A16" s="18" t="inlineStr">
        <is>
          <t>2026-05-10</t>
        </is>
      </c>
      <c r="B16" s="19" t="inlineStr">
        <is>
          <t>Sarah K.</t>
        </is>
      </c>
      <c r="C16" s="19" t="inlineStr">
        <is>
          <t>Custom soap order (wedding favors)</t>
        </is>
      </c>
      <c r="D16" s="19" t="inlineStr">
        <is>
          <t>Direct</t>
        </is>
      </c>
      <c r="E16" s="20" t="n">
        <v>240</v>
      </c>
      <c r="F16" s="20" t="n">
        <v>0</v>
      </c>
      <c r="G16" s="21">
        <f>IF(E16="","",E16-IFERROR(F16,0))</f>
        <v/>
      </c>
      <c r="H16" s="22">
        <f>IFERROR(IF(MONTH(A16)&lt;=3,"Q1",IF(MONTH(A16)&lt;=5,"Q2",IF(MONTH(A16)&lt;=8,"Q3","Q4"))),"")</f>
        <v/>
      </c>
    </row>
    <row r="17" ht="18" customHeight="1">
      <c r="A17" s="18" t="inlineStr">
        <is>
          <t>2026-05-25</t>
        </is>
      </c>
      <c r="B17" s="19" t="inlineStr">
        <is>
          <t>Square</t>
        </is>
      </c>
      <c r="C17" s="19" t="inlineStr">
        <is>
          <t>Memorial Day market</t>
        </is>
      </c>
      <c r="D17" s="19" t="inlineStr">
        <is>
          <t>Square</t>
        </is>
      </c>
      <c r="E17" s="20" t="n">
        <v>451.75</v>
      </c>
      <c r="F17" s="20" t="n">
        <v>13.1</v>
      </c>
      <c r="G17" s="21">
        <f>IF(E17="","",E17-IFERROR(F17,0))</f>
        <v/>
      </c>
      <c r="H17" s="22">
        <f>IFERROR(IF(MONTH(A17)&lt;=3,"Q1",IF(MONTH(A17)&lt;=5,"Q2",IF(MONTH(A17)&lt;=8,"Q3","Q4"))),"")</f>
        <v/>
      </c>
    </row>
    <row r="18" ht="18" customHeight="1">
      <c r="A18" s="18" t="inlineStr">
        <is>
          <t>2026-06-12</t>
        </is>
      </c>
      <c r="B18" s="19" t="inlineStr">
        <is>
          <t>Etsy</t>
        </is>
      </c>
      <c r="C18" s="19" t="inlineStr">
        <is>
          <t>June deposit (11 orders)</t>
        </is>
      </c>
      <c r="D18" s="19" t="inlineStr">
        <is>
          <t>Etsy</t>
        </is>
      </c>
      <c r="E18" s="20" t="n">
        <v>538.2</v>
      </c>
      <c r="F18" s="20" t="n">
        <v>63.13</v>
      </c>
      <c r="G18" s="21">
        <f>IF(E18="","",E18-IFERROR(F18,0))</f>
        <v/>
      </c>
      <c r="H18" s="22">
        <f>IFERROR(IF(MONTH(A18)&lt;=3,"Q1",IF(MONTH(A18)&lt;=5,"Q2",IF(MONTH(A18)&lt;=8,"Q3","Q4"))),"")</f>
        <v/>
      </c>
    </row>
    <row r="19" ht="18" customHeight="1">
      <c r="A19" s="18" t="inlineStr">
        <is>
          <t>2026-07-04</t>
        </is>
      </c>
      <c r="B19" s="19" t="inlineStr">
        <is>
          <t>Pop-Up Market — Boulder</t>
        </is>
      </c>
      <c r="C19" s="19" t="inlineStr">
        <is>
          <t>July 4 fair</t>
        </is>
      </c>
      <c r="D19" s="19" t="inlineStr">
        <is>
          <t>Direct</t>
        </is>
      </c>
      <c r="E19" s="20" t="n">
        <v>612</v>
      </c>
      <c r="F19" s="20" t="n">
        <v>0</v>
      </c>
      <c r="G19" s="21">
        <f>IF(E19="","",E19-IFERROR(F19,0))</f>
        <v/>
      </c>
      <c r="H19" s="22">
        <f>IFERROR(IF(MONTH(A19)&lt;=3,"Q1",IF(MONTH(A19)&lt;=5,"Q2",IF(MONTH(A19)&lt;=8,"Q3","Q4"))),"")</f>
        <v/>
      </c>
    </row>
    <row r="20" ht="18" customHeight="1">
      <c r="A20" s="18" t="n"/>
      <c r="B20" s="19" t="n"/>
      <c r="C20" s="19" t="n"/>
      <c r="D20" s="19" t="n"/>
      <c r="E20" s="20" t="n"/>
      <c r="F20" s="20" t="n"/>
      <c r="G20" s="21">
        <f>IF(E20="","",E20-IFERROR(F20,0))</f>
        <v/>
      </c>
      <c r="H20" s="22">
        <f>IFERROR(IF(MONTH(A20)&lt;=3,"Q1",IF(MONTH(A20)&lt;=5,"Q2",IF(MONTH(A20)&lt;=8,"Q3","Q4"))),"")</f>
        <v/>
      </c>
    </row>
    <row r="21" ht="18" customHeight="1">
      <c r="A21" s="18" t="n"/>
      <c r="B21" s="19" t="n"/>
      <c r="C21" s="19" t="n"/>
      <c r="D21" s="19" t="n"/>
      <c r="E21" s="20" t="n"/>
      <c r="F21" s="20" t="n"/>
      <c r="G21" s="21">
        <f>IF(E21="","",E21-IFERROR(F21,0))</f>
        <v/>
      </c>
      <c r="H21" s="22">
        <f>IFERROR(IF(MONTH(A21)&lt;=3,"Q1",IF(MONTH(A21)&lt;=5,"Q2",IF(MONTH(A21)&lt;=8,"Q3","Q4"))),"")</f>
        <v/>
      </c>
    </row>
    <row r="22" ht="18" customHeight="1">
      <c r="A22" s="18" t="n"/>
      <c r="B22" s="19" t="n"/>
      <c r="C22" s="19" t="n"/>
      <c r="D22" s="19" t="n"/>
      <c r="E22" s="20" t="n"/>
      <c r="F22" s="20" t="n"/>
      <c r="G22" s="21">
        <f>IF(E22="","",E22-IFERROR(F22,0))</f>
        <v/>
      </c>
      <c r="H22" s="22">
        <f>IFERROR(IF(MONTH(A22)&lt;=3,"Q1",IF(MONTH(A22)&lt;=5,"Q2",IF(MONTH(A22)&lt;=8,"Q3","Q4"))),"")</f>
        <v/>
      </c>
    </row>
    <row r="23" ht="18" customHeight="1">
      <c r="A23" s="18" t="n"/>
      <c r="B23" s="19" t="n"/>
      <c r="C23" s="19" t="n"/>
      <c r="D23" s="19" t="n"/>
      <c r="E23" s="20" t="n"/>
      <c r="F23" s="20" t="n"/>
      <c r="G23" s="21">
        <f>IF(E23="","",E23-IFERROR(F23,0))</f>
        <v/>
      </c>
      <c r="H23" s="22">
        <f>IFERROR(IF(MONTH(A23)&lt;=3,"Q1",IF(MONTH(A23)&lt;=5,"Q2",IF(MONTH(A23)&lt;=8,"Q3","Q4"))),"")</f>
        <v/>
      </c>
    </row>
    <row r="24" ht="18" customHeight="1">
      <c r="A24" s="18" t="n"/>
      <c r="B24" s="19" t="n"/>
      <c r="C24" s="19" t="n"/>
      <c r="D24" s="19" t="n"/>
      <c r="E24" s="20" t="n"/>
      <c r="F24" s="20" t="n"/>
      <c r="G24" s="21">
        <f>IF(E24="","",E24-IFERROR(F24,0))</f>
        <v/>
      </c>
      <c r="H24" s="22">
        <f>IFERROR(IF(MONTH(A24)&lt;=3,"Q1",IF(MONTH(A24)&lt;=5,"Q2",IF(MONTH(A24)&lt;=8,"Q3","Q4"))),"")</f>
        <v/>
      </c>
    </row>
    <row r="25" ht="18" customHeight="1">
      <c r="A25" s="18" t="n"/>
      <c r="B25" s="19" t="n"/>
      <c r="C25" s="19" t="n"/>
      <c r="D25" s="19" t="n"/>
      <c r="E25" s="20" t="n"/>
      <c r="F25" s="20" t="n"/>
      <c r="G25" s="21">
        <f>IF(E25="","",E25-IFERROR(F25,0))</f>
        <v/>
      </c>
      <c r="H25" s="22">
        <f>IFERROR(IF(MONTH(A25)&lt;=3,"Q1",IF(MONTH(A25)&lt;=5,"Q2",IF(MONTH(A25)&lt;=8,"Q3","Q4"))),"")</f>
        <v/>
      </c>
    </row>
    <row r="26" ht="18" customHeight="1">
      <c r="A26" s="18" t="n"/>
      <c r="B26" s="19" t="n"/>
      <c r="C26" s="19" t="n"/>
      <c r="D26" s="19" t="n"/>
      <c r="E26" s="20" t="n"/>
      <c r="F26" s="20" t="n"/>
      <c r="G26" s="21">
        <f>IF(E26="","",E26-IFERROR(F26,0))</f>
        <v/>
      </c>
      <c r="H26" s="22">
        <f>IFERROR(IF(MONTH(A26)&lt;=3,"Q1",IF(MONTH(A26)&lt;=5,"Q2",IF(MONTH(A26)&lt;=8,"Q3","Q4"))),"")</f>
        <v/>
      </c>
    </row>
    <row r="27" ht="18" customHeight="1">
      <c r="A27" s="18" t="n"/>
      <c r="B27" s="19" t="n"/>
      <c r="C27" s="19" t="n"/>
      <c r="D27" s="19" t="n"/>
      <c r="E27" s="20" t="n"/>
      <c r="F27" s="20" t="n"/>
      <c r="G27" s="21">
        <f>IF(E27="","",E27-IFERROR(F27,0))</f>
        <v/>
      </c>
      <c r="H27" s="22">
        <f>IFERROR(IF(MONTH(A27)&lt;=3,"Q1",IF(MONTH(A27)&lt;=5,"Q2",IF(MONTH(A27)&lt;=8,"Q3","Q4"))),"")</f>
        <v/>
      </c>
    </row>
    <row r="28" ht="18" customHeight="1">
      <c r="A28" s="18" t="n"/>
      <c r="B28" s="19" t="n"/>
      <c r="C28" s="19" t="n"/>
      <c r="D28" s="19" t="n"/>
      <c r="E28" s="20" t="n"/>
      <c r="F28" s="20" t="n"/>
      <c r="G28" s="21">
        <f>IF(E28="","",E28-IFERROR(F28,0))</f>
        <v/>
      </c>
      <c r="H28" s="22">
        <f>IFERROR(IF(MONTH(A28)&lt;=3,"Q1",IF(MONTH(A28)&lt;=5,"Q2",IF(MONTH(A28)&lt;=8,"Q3","Q4"))),"")</f>
        <v/>
      </c>
    </row>
    <row r="29" ht="18" customHeight="1">
      <c r="A29" s="18" t="n"/>
      <c r="B29" s="19" t="n"/>
      <c r="C29" s="19" t="n"/>
      <c r="D29" s="19" t="n"/>
      <c r="E29" s="20" t="n"/>
      <c r="F29" s="20" t="n"/>
      <c r="G29" s="21">
        <f>IF(E29="","",E29-IFERROR(F29,0))</f>
        <v/>
      </c>
      <c r="H29" s="22">
        <f>IFERROR(IF(MONTH(A29)&lt;=3,"Q1",IF(MONTH(A29)&lt;=5,"Q2",IF(MONTH(A29)&lt;=8,"Q3","Q4"))),"")</f>
        <v/>
      </c>
    </row>
    <row r="30" ht="18" customHeight="1">
      <c r="A30" s="18" t="n"/>
      <c r="B30" s="19" t="n"/>
      <c r="C30" s="19" t="n"/>
      <c r="D30" s="19" t="n"/>
      <c r="E30" s="20" t="n"/>
      <c r="F30" s="20" t="n"/>
      <c r="G30" s="21">
        <f>IF(E30="","",E30-IFERROR(F30,0))</f>
        <v/>
      </c>
      <c r="H30" s="22">
        <f>IFERROR(IF(MONTH(A30)&lt;=3,"Q1",IF(MONTH(A30)&lt;=5,"Q2",IF(MONTH(A30)&lt;=8,"Q3","Q4"))),"")</f>
        <v/>
      </c>
    </row>
    <row r="31" ht="18" customHeight="1">
      <c r="A31" s="18" t="n"/>
      <c r="B31" s="19" t="n"/>
      <c r="C31" s="19" t="n"/>
      <c r="D31" s="19" t="n"/>
      <c r="E31" s="20" t="n"/>
      <c r="F31" s="20" t="n"/>
      <c r="G31" s="21">
        <f>IF(E31="","",E31-IFERROR(F31,0))</f>
        <v/>
      </c>
      <c r="H31" s="22">
        <f>IFERROR(IF(MONTH(A31)&lt;=3,"Q1",IF(MONTH(A31)&lt;=5,"Q2",IF(MONTH(A31)&lt;=8,"Q3","Q4"))),"")</f>
        <v/>
      </c>
    </row>
    <row r="32" ht="18" customHeight="1">
      <c r="A32" s="18" t="n"/>
      <c r="B32" s="19" t="n"/>
      <c r="C32" s="19" t="n"/>
      <c r="D32" s="19" t="n"/>
      <c r="E32" s="20" t="n"/>
      <c r="F32" s="20" t="n"/>
      <c r="G32" s="21">
        <f>IF(E32="","",E32-IFERROR(F32,0))</f>
        <v/>
      </c>
      <c r="H32" s="22">
        <f>IFERROR(IF(MONTH(A32)&lt;=3,"Q1",IF(MONTH(A32)&lt;=5,"Q2",IF(MONTH(A32)&lt;=8,"Q3","Q4"))),"")</f>
        <v/>
      </c>
    </row>
    <row r="33" ht="18" customHeight="1">
      <c r="A33" s="18" t="n"/>
      <c r="B33" s="19" t="n"/>
      <c r="C33" s="19" t="n"/>
      <c r="D33" s="19" t="n"/>
      <c r="E33" s="20" t="n"/>
      <c r="F33" s="20" t="n"/>
      <c r="G33" s="21">
        <f>IF(E33="","",E33-IFERROR(F33,0))</f>
        <v/>
      </c>
      <c r="H33" s="22">
        <f>IFERROR(IF(MONTH(A33)&lt;=3,"Q1",IF(MONTH(A33)&lt;=5,"Q2",IF(MONTH(A33)&lt;=8,"Q3","Q4"))),"")</f>
        <v/>
      </c>
    </row>
    <row r="34" ht="18" customHeight="1">
      <c r="A34" s="18" t="n"/>
      <c r="B34" s="19" t="n"/>
      <c r="C34" s="19" t="n"/>
      <c r="D34" s="19" t="n"/>
      <c r="E34" s="20" t="n"/>
      <c r="F34" s="20" t="n"/>
      <c r="G34" s="21">
        <f>IF(E34="","",E34-IFERROR(F34,0))</f>
        <v/>
      </c>
      <c r="H34" s="22">
        <f>IFERROR(IF(MONTH(A34)&lt;=3,"Q1",IF(MONTH(A34)&lt;=5,"Q2",IF(MONTH(A34)&lt;=8,"Q3","Q4"))),"")</f>
        <v/>
      </c>
    </row>
    <row r="35" ht="18" customHeight="1">
      <c r="A35" s="18" t="n"/>
      <c r="B35" s="19" t="n"/>
      <c r="C35" s="19" t="n"/>
      <c r="D35" s="19" t="n"/>
      <c r="E35" s="20" t="n"/>
      <c r="F35" s="20" t="n"/>
      <c r="G35" s="21">
        <f>IF(E35="","",E35-IFERROR(F35,0))</f>
        <v/>
      </c>
      <c r="H35" s="22">
        <f>IFERROR(IF(MONTH(A35)&lt;=3,"Q1",IF(MONTH(A35)&lt;=5,"Q2",IF(MONTH(A35)&lt;=8,"Q3","Q4"))),"")</f>
        <v/>
      </c>
    </row>
    <row r="36" ht="18" customHeight="1">
      <c r="A36" s="18" t="n"/>
      <c r="B36" s="19" t="n"/>
      <c r="C36" s="19" t="n"/>
      <c r="D36" s="19" t="n"/>
      <c r="E36" s="20" t="n"/>
      <c r="F36" s="20" t="n"/>
      <c r="G36" s="21">
        <f>IF(E36="","",E36-IFERROR(F36,0))</f>
        <v/>
      </c>
      <c r="H36" s="22">
        <f>IFERROR(IF(MONTH(A36)&lt;=3,"Q1",IF(MONTH(A36)&lt;=5,"Q2",IF(MONTH(A36)&lt;=8,"Q3","Q4"))),"")</f>
        <v/>
      </c>
    </row>
    <row r="37" ht="18" customHeight="1">
      <c r="A37" s="18" t="n"/>
      <c r="B37" s="19" t="n"/>
      <c r="C37" s="19" t="n"/>
      <c r="D37" s="19" t="n"/>
      <c r="E37" s="20" t="n"/>
      <c r="F37" s="20" t="n"/>
      <c r="G37" s="21">
        <f>IF(E37="","",E37-IFERROR(F37,0))</f>
        <v/>
      </c>
      <c r="H37" s="22">
        <f>IFERROR(IF(MONTH(A37)&lt;=3,"Q1",IF(MONTH(A37)&lt;=5,"Q2",IF(MONTH(A37)&lt;=8,"Q3","Q4"))),"")</f>
        <v/>
      </c>
    </row>
    <row r="38" ht="18" customHeight="1">
      <c r="A38" s="18" t="n"/>
      <c r="B38" s="19" t="n"/>
      <c r="C38" s="19" t="n"/>
      <c r="D38" s="19" t="n"/>
      <c r="E38" s="20" t="n"/>
      <c r="F38" s="20" t="n"/>
      <c r="G38" s="21">
        <f>IF(E38="","",E38-IFERROR(F38,0))</f>
        <v/>
      </c>
      <c r="H38" s="22">
        <f>IFERROR(IF(MONTH(A38)&lt;=3,"Q1",IF(MONTH(A38)&lt;=5,"Q2",IF(MONTH(A38)&lt;=8,"Q3","Q4"))),"")</f>
        <v/>
      </c>
    </row>
    <row r="39" ht="18" customHeight="1">
      <c r="A39" s="18" t="n"/>
      <c r="B39" s="19" t="n"/>
      <c r="C39" s="19" t="n"/>
      <c r="D39" s="19" t="n"/>
      <c r="E39" s="20" t="n"/>
      <c r="F39" s="20" t="n"/>
      <c r="G39" s="21">
        <f>IF(E39="","",E39-IFERROR(F39,0))</f>
        <v/>
      </c>
      <c r="H39" s="22">
        <f>IFERROR(IF(MONTH(A39)&lt;=3,"Q1",IF(MONTH(A39)&lt;=5,"Q2",IF(MONTH(A39)&lt;=8,"Q3","Q4"))),"")</f>
        <v/>
      </c>
    </row>
    <row r="40" ht="18" customHeight="1">
      <c r="A40" s="18" t="n"/>
      <c r="B40" s="19" t="n"/>
      <c r="C40" s="19" t="n"/>
      <c r="D40" s="19" t="n"/>
      <c r="E40" s="20" t="n"/>
      <c r="F40" s="20" t="n"/>
      <c r="G40" s="21">
        <f>IF(E40="","",E40-IFERROR(F40,0))</f>
        <v/>
      </c>
      <c r="H40" s="22">
        <f>IFERROR(IF(MONTH(A40)&lt;=3,"Q1",IF(MONTH(A40)&lt;=5,"Q2",IF(MONTH(A40)&lt;=8,"Q3","Q4"))),"")</f>
        <v/>
      </c>
    </row>
    <row r="41" ht="18" customHeight="1">
      <c r="A41" s="18" t="n"/>
      <c r="B41" s="19" t="n"/>
      <c r="C41" s="19" t="n"/>
      <c r="D41" s="19" t="n"/>
      <c r="E41" s="20" t="n"/>
      <c r="F41" s="20" t="n"/>
      <c r="G41" s="21">
        <f>IF(E41="","",E41-IFERROR(F41,0))</f>
        <v/>
      </c>
      <c r="H41" s="22">
        <f>IFERROR(IF(MONTH(A41)&lt;=3,"Q1",IF(MONTH(A41)&lt;=5,"Q2",IF(MONTH(A41)&lt;=8,"Q3","Q4"))),"")</f>
        <v/>
      </c>
    </row>
    <row r="42" ht="18" customHeight="1">
      <c r="A42" s="18" t="n"/>
      <c r="B42" s="19" t="n"/>
      <c r="C42" s="19" t="n"/>
      <c r="D42" s="19" t="n"/>
      <c r="E42" s="20" t="n"/>
      <c r="F42" s="20" t="n"/>
      <c r="G42" s="21">
        <f>IF(E42="","",E42-IFERROR(F42,0))</f>
        <v/>
      </c>
      <c r="H42" s="22">
        <f>IFERROR(IF(MONTH(A42)&lt;=3,"Q1",IF(MONTH(A42)&lt;=5,"Q2",IF(MONTH(A42)&lt;=8,"Q3","Q4"))),"")</f>
        <v/>
      </c>
    </row>
    <row r="43" ht="18" customHeight="1">
      <c r="A43" s="18" t="n"/>
      <c r="B43" s="19" t="n"/>
      <c r="C43" s="19" t="n"/>
      <c r="D43" s="19" t="n"/>
      <c r="E43" s="20" t="n"/>
      <c r="F43" s="20" t="n"/>
      <c r="G43" s="21">
        <f>IF(E43="","",E43-IFERROR(F43,0))</f>
        <v/>
      </c>
      <c r="H43" s="22">
        <f>IFERROR(IF(MONTH(A43)&lt;=3,"Q1",IF(MONTH(A43)&lt;=5,"Q2",IF(MONTH(A43)&lt;=8,"Q3","Q4"))),"")</f>
        <v/>
      </c>
    </row>
    <row r="44" ht="18" customHeight="1">
      <c r="A44" s="18" t="n"/>
      <c r="B44" s="19" t="n"/>
      <c r="C44" s="19" t="n"/>
      <c r="D44" s="19" t="n"/>
      <c r="E44" s="20" t="n"/>
      <c r="F44" s="20" t="n"/>
      <c r="G44" s="21">
        <f>IF(E44="","",E44-IFERROR(F44,0))</f>
        <v/>
      </c>
      <c r="H44" s="22">
        <f>IFERROR(IF(MONTH(A44)&lt;=3,"Q1",IF(MONTH(A44)&lt;=5,"Q2",IF(MONTH(A44)&lt;=8,"Q3","Q4"))),"")</f>
        <v/>
      </c>
    </row>
    <row r="45" ht="18" customHeight="1">
      <c r="A45" s="18" t="n"/>
      <c r="B45" s="19" t="n"/>
      <c r="C45" s="19" t="n"/>
      <c r="D45" s="19" t="n"/>
      <c r="E45" s="20" t="n"/>
      <c r="F45" s="20" t="n"/>
      <c r="G45" s="21">
        <f>IF(E45="","",E45-IFERROR(F45,0))</f>
        <v/>
      </c>
      <c r="H45" s="22">
        <f>IFERROR(IF(MONTH(A45)&lt;=3,"Q1",IF(MONTH(A45)&lt;=5,"Q2",IF(MONTH(A45)&lt;=8,"Q3","Q4"))),"")</f>
        <v/>
      </c>
    </row>
    <row r="46" ht="18" customHeight="1">
      <c r="A46" s="18" t="n"/>
      <c r="B46" s="19" t="n"/>
      <c r="C46" s="19" t="n"/>
      <c r="D46" s="19" t="n"/>
      <c r="E46" s="20" t="n"/>
      <c r="F46" s="20" t="n"/>
      <c r="G46" s="21">
        <f>IF(E46="","",E46-IFERROR(F46,0))</f>
        <v/>
      </c>
      <c r="H46" s="22">
        <f>IFERROR(IF(MONTH(A46)&lt;=3,"Q1",IF(MONTH(A46)&lt;=5,"Q2",IF(MONTH(A46)&lt;=8,"Q3","Q4"))),"")</f>
        <v/>
      </c>
    </row>
    <row r="47" ht="18" customHeight="1">
      <c r="A47" s="18" t="n"/>
      <c r="B47" s="19" t="n"/>
      <c r="C47" s="19" t="n"/>
      <c r="D47" s="19" t="n"/>
      <c r="E47" s="20" t="n"/>
      <c r="F47" s="20" t="n"/>
      <c r="G47" s="21">
        <f>IF(E47="","",E47-IFERROR(F47,0))</f>
        <v/>
      </c>
      <c r="H47" s="22">
        <f>IFERROR(IF(MONTH(A47)&lt;=3,"Q1",IF(MONTH(A47)&lt;=5,"Q2",IF(MONTH(A47)&lt;=8,"Q3","Q4"))),"")</f>
        <v/>
      </c>
    </row>
    <row r="48" ht="18" customHeight="1">
      <c r="A48" s="18" t="n"/>
      <c r="B48" s="19" t="n"/>
      <c r="C48" s="19" t="n"/>
      <c r="D48" s="19" t="n"/>
      <c r="E48" s="20" t="n"/>
      <c r="F48" s="20" t="n"/>
      <c r="G48" s="21">
        <f>IF(E48="","",E48-IFERROR(F48,0))</f>
        <v/>
      </c>
      <c r="H48" s="22">
        <f>IFERROR(IF(MONTH(A48)&lt;=3,"Q1",IF(MONTH(A48)&lt;=5,"Q2",IF(MONTH(A48)&lt;=8,"Q3","Q4"))),"")</f>
        <v/>
      </c>
    </row>
    <row r="49" ht="18" customHeight="1">
      <c r="A49" s="18" t="n"/>
      <c r="B49" s="19" t="n"/>
      <c r="C49" s="19" t="n"/>
      <c r="D49" s="19" t="n"/>
      <c r="E49" s="20" t="n"/>
      <c r="F49" s="20" t="n"/>
      <c r="G49" s="21">
        <f>IF(E49="","",E49-IFERROR(F49,0))</f>
        <v/>
      </c>
      <c r="H49" s="22">
        <f>IFERROR(IF(MONTH(A49)&lt;=3,"Q1",IF(MONTH(A49)&lt;=5,"Q2",IF(MONTH(A49)&lt;=8,"Q3","Q4"))),"")</f>
        <v/>
      </c>
    </row>
    <row r="50" ht="18" customHeight="1">
      <c r="A50" s="18" t="n"/>
      <c r="B50" s="19" t="n"/>
      <c r="C50" s="19" t="n"/>
      <c r="D50" s="19" t="n"/>
      <c r="E50" s="20" t="n"/>
      <c r="F50" s="20" t="n"/>
      <c r="G50" s="21">
        <f>IF(E50="","",E50-IFERROR(F50,0))</f>
        <v/>
      </c>
      <c r="H50" s="22">
        <f>IFERROR(IF(MONTH(A50)&lt;=3,"Q1",IF(MONTH(A50)&lt;=5,"Q2",IF(MONTH(A50)&lt;=8,"Q3","Q4"))),"")</f>
        <v/>
      </c>
    </row>
    <row r="51" ht="18" customHeight="1">
      <c r="A51" s="18" t="n"/>
      <c r="B51" s="19" t="n"/>
      <c r="C51" s="19" t="n"/>
      <c r="D51" s="19" t="n"/>
      <c r="E51" s="20" t="n"/>
      <c r="F51" s="20" t="n"/>
      <c r="G51" s="21">
        <f>IF(E51="","",E51-IFERROR(F51,0))</f>
        <v/>
      </c>
      <c r="H51" s="22">
        <f>IFERROR(IF(MONTH(A51)&lt;=3,"Q1",IF(MONTH(A51)&lt;=5,"Q2",IF(MONTH(A51)&lt;=8,"Q3","Q4"))),"")</f>
        <v/>
      </c>
    </row>
    <row r="52" ht="18" customHeight="1">
      <c r="A52" s="18" t="n"/>
      <c r="B52" s="19" t="n"/>
      <c r="C52" s="19" t="n"/>
      <c r="D52" s="19" t="n"/>
      <c r="E52" s="20" t="n"/>
      <c r="F52" s="20" t="n"/>
      <c r="G52" s="21">
        <f>IF(E52="","",E52-IFERROR(F52,0))</f>
        <v/>
      </c>
      <c r="H52" s="22">
        <f>IFERROR(IF(MONTH(A52)&lt;=3,"Q1",IF(MONTH(A52)&lt;=5,"Q2",IF(MONTH(A52)&lt;=8,"Q3","Q4"))),"")</f>
        <v/>
      </c>
    </row>
    <row r="53" ht="18" customHeight="1">
      <c r="A53" s="18" t="n"/>
      <c r="B53" s="19" t="n"/>
      <c r="C53" s="19" t="n"/>
      <c r="D53" s="19" t="n"/>
      <c r="E53" s="20" t="n"/>
      <c r="F53" s="20" t="n"/>
      <c r="G53" s="21">
        <f>IF(E53="","",E53-IFERROR(F53,0))</f>
        <v/>
      </c>
      <c r="H53" s="22">
        <f>IFERROR(IF(MONTH(A53)&lt;=3,"Q1",IF(MONTH(A53)&lt;=5,"Q2",IF(MONTH(A53)&lt;=8,"Q3","Q4"))),"")</f>
        <v/>
      </c>
    </row>
    <row r="54" ht="18" customHeight="1">
      <c r="A54" s="18" t="n"/>
      <c r="B54" s="19" t="n"/>
      <c r="C54" s="19" t="n"/>
      <c r="D54" s="19" t="n"/>
      <c r="E54" s="20" t="n"/>
      <c r="F54" s="20" t="n"/>
      <c r="G54" s="21">
        <f>IF(E54="","",E54-IFERROR(F54,0))</f>
        <v/>
      </c>
      <c r="H54" s="22">
        <f>IFERROR(IF(MONTH(A54)&lt;=3,"Q1",IF(MONTH(A54)&lt;=5,"Q2",IF(MONTH(A54)&lt;=8,"Q3","Q4"))),"")</f>
        <v/>
      </c>
    </row>
    <row r="55" ht="18" customHeight="1">
      <c r="A55" s="18" t="n"/>
      <c r="B55" s="19" t="n"/>
      <c r="C55" s="19" t="n"/>
      <c r="D55" s="19" t="n"/>
      <c r="E55" s="20" t="n"/>
      <c r="F55" s="20" t="n"/>
      <c r="G55" s="21">
        <f>IF(E55="","",E55-IFERROR(F55,0))</f>
        <v/>
      </c>
      <c r="H55" s="22">
        <f>IFERROR(IF(MONTH(A55)&lt;=3,"Q1",IF(MONTH(A55)&lt;=5,"Q2",IF(MONTH(A55)&lt;=8,"Q3","Q4"))),"")</f>
        <v/>
      </c>
    </row>
    <row r="56" ht="18" customHeight="1">
      <c r="A56" s="18" t="n"/>
      <c r="B56" s="19" t="n"/>
      <c r="C56" s="19" t="n"/>
      <c r="D56" s="19" t="n"/>
      <c r="E56" s="20" t="n"/>
      <c r="F56" s="20" t="n"/>
      <c r="G56" s="21">
        <f>IF(E56="","",E56-IFERROR(F56,0))</f>
        <v/>
      </c>
      <c r="H56" s="22">
        <f>IFERROR(IF(MONTH(A56)&lt;=3,"Q1",IF(MONTH(A56)&lt;=5,"Q2",IF(MONTH(A56)&lt;=8,"Q3","Q4"))),"")</f>
        <v/>
      </c>
    </row>
    <row r="57" ht="18" customHeight="1">
      <c r="A57" s="18" t="n"/>
      <c r="B57" s="19" t="n"/>
      <c r="C57" s="19" t="n"/>
      <c r="D57" s="19" t="n"/>
      <c r="E57" s="20" t="n"/>
      <c r="F57" s="20" t="n"/>
      <c r="G57" s="21">
        <f>IF(E57="","",E57-IFERROR(F57,0))</f>
        <v/>
      </c>
      <c r="H57" s="22">
        <f>IFERROR(IF(MONTH(A57)&lt;=3,"Q1",IF(MONTH(A57)&lt;=5,"Q2",IF(MONTH(A57)&lt;=8,"Q3","Q4"))),"")</f>
        <v/>
      </c>
    </row>
    <row r="58" ht="18" customHeight="1">
      <c r="A58" s="18" t="n"/>
      <c r="B58" s="19" t="n"/>
      <c r="C58" s="19" t="n"/>
      <c r="D58" s="19" t="n"/>
      <c r="E58" s="20" t="n"/>
      <c r="F58" s="20" t="n"/>
      <c r="G58" s="21">
        <f>IF(E58="","",E58-IFERROR(F58,0))</f>
        <v/>
      </c>
      <c r="H58" s="22">
        <f>IFERROR(IF(MONTH(A58)&lt;=3,"Q1",IF(MONTH(A58)&lt;=5,"Q2",IF(MONTH(A58)&lt;=8,"Q3","Q4"))),"")</f>
        <v/>
      </c>
    </row>
    <row r="59" ht="18" customHeight="1">
      <c r="A59" s="18" t="n"/>
      <c r="B59" s="19" t="n"/>
      <c r="C59" s="19" t="n"/>
      <c r="D59" s="19" t="n"/>
      <c r="E59" s="20" t="n"/>
      <c r="F59" s="20" t="n"/>
      <c r="G59" s="21">
        <f>IF(E59="","",E59-IFERROR(F59,0))</f>
        <v/>
      </c>
      <c r="H59" s="22">
        <f>IFERROR(IF(MONTH(A59)&lt;=3,"Q1",IF(MONTH(A59)&lt;=5,"Q2",IF(MONTH(A59)&lt;=8,"Q3","Q4"))),"")</f>
        <v/>
      </c>
    </row>
    <row r="60" ht="18" customHeight="1">
      <c r="A60" s="18" t="n"/>
      <c r="B60" s="19" t="n"/>
      <c r="C60" s="19" t="n"/>
      <c r="D60" s="19" t="n"/>
      <c r="E60" s="20" t="n"/>
      <c r="F60" s="20" t="n"/>
      <c r="G60" s="21">
        <f>IF(E60="","",E60-IFERROR(F60,0))</f>
        <v/>
      </c>
      <c r="H60" s="22">
        <f>IFERROR(IF(MONTH(A60)&lt;=3,"Q1",IF(MONTH(A60)&lt;=5,"Q2",IF(MONTH(A60)&lt;=8,"Q3","Q4"))),"")</f>
        <v/>
      </c>
    </row>
    <row r="61" ht="18" customHeight="1">
      <c r="A61" s="18" t="n"/>
      <c r="B61" s="19" t="n"/>
      <c r="C61" s="19" t="n"/>
      <c r="D61" s="19" t="n"/>
      <c r="E61" s="20" t="n"/>
      <c r="F61" s="20" t="n"/>
      <c r="G61" s="21">
        <f>IF(E61="","",E61-IFERROR(F61,0))</f>
        <v/>
      </c>
      <c r="H61" s="22">
        <f>IFERROR(IF(MONTH(A61)&lt;=3,"Q1",IF(MONTH(A61)&lt;=5,"Q2",IF(MONTH(A61)&lt;=8,"Q3","Q4"))),"")</f>
        <v/>
      </c>
    </row>
    <row r="62" ht="18" customHeight="1">
      <c r="A62" s="18" t="n"/>
      <c r="B62" s="19" t="n"/>
      <c r="C62" s="19" t="n"/>
      <c r="D62" s="19" t="n"/>
      <c r="E62" s="20" t="n"/>
      <c r="F62" s="20" t="n"/>
      <c r="G62" s="21">
        <f>IF(E62="","",E62-IFERROR(F62,0))</f>
        <v/>
      </c>
      <c r="H62" s="22">
        <f>IFERROR(IF(MONTH(A62)&lt;=3,"Q1",IF(MONTH(A62)&lt;=5,"Q2",IF(MONTH(A62)&lt;=8,"Q3","Q4"))),"")</f>
        <v/>
      </c>
    </row>
    <row r="63" ht="18" customHeight="1">
      <c r="A63" s="18" t="n"/>
      <c r="B63" s="19" t="n"/>
      <c r="C63" s="19" t="n"/>
      <c r="D63" s="19" t="n"/>
      <c r="E63" s="20" t="n"/>
      <c r="F63" s="20" t="n"/>
      <c r="G63" s="21">
        <f>IF(E63="","",E63-IFERROR(F63,0))</f>
        <v/>
      </c>
      <c r="H63" s="22">
        <f>IFERROR(IF(MONTH(A63)&lt;=3,"Q1",IF(MONTH(A63)&lt;=5,"Q2",IF(MONTH(A63)&lt;=8,"Q3","Q4"))),"")</f>
        <v/>
      </c>
    </row>
    <row r="64" ht="18" customHeight="1">
      <c r="A64" s="18" t="n"/>
      <c r="B64" s="19" t="n"/>
      <c r="C64" s="19" t="n"/>
      <c r="D64" s="19" t="n"/>
      <c r="E64" s="20" t="n"/>
      <c r="F64" s="20" t="n"/>
      <c r="G64" s="21">
        <f>IF(E64="","",E64-IFERROR(F64,0))</f>
        <v/>
      </c>
      <c r="H64" s="22">
        <f>IFERROR(IF(MONTH(A64)&lt;=3,"Q1",IF(MONTH(A64)&lt;=5,"Q2",IF(MONTH(A64)&lt;=8,"Q3","Q4"))),"")</f>
        <v/>
      </c>
    </row>
    <row r="65" ht="18" customHeight="1">
      <c r="A65" s="18" t="n"/>
      <c r="B65" s="19" t="n"/>
      <c r="C65" s="19" t="n"/>
      <c r="D65" s="19" t="n"/>
      <c r="E65" s="20" t="n"/>
      <c r="F65" s="20" t="n"/>
      <c r="G65" s="21">
        <f>IF(E65="","",E65-IFERROR(F65,0))</f>
        <v/>
      </c>
      <c r="H65" s="22">
        <f>IFERROR(IF(MONTH(A65)&lt;=3,"Q1",IF(MONTH(A65)&lt;=5,"Q2",IF(MONTH(A65)&lt;=8,"Q3","Q4"))),"")</f>
        <v/>
      </c>
    </row>
    <row r="66" ht="18" customHeight="1">
      <c r="A66" s="18" t="n"/>
      <c r="B66" s="19" t="n"/>
      <c r="C66" s="19" t="n"/>
      <c r="D66" s="19" t="n"/>
      <c r="E66" s="20" t="n"/>
      <c r="F66" s="20" t="n"/>
      <c r="G66" s="21">
        <f>IF(E66="","",E66-IFERROR(F66,0))</f>
        <v/>
      </c>
      <c r="H66" s="22">
        <f>IFERROR(IF(MONTH(A66)&lt;=3,"Q1",IF(MONTH(A66)&lt;=5,"Q2",IF(MONTH(A66)&lt;=8,"Q3","Q4"))),"")</f>
        <v/>
      </c>
    </row>
    <row r="67" ht="18" customHeight="1">
      <c r="A67" s="18" t="n"/>
      <c r="B67" s="19" t="n"/>
      <c r="C67" s="19" t="n"/>
      <c r="D67" s="19" t="n"/>
      <c r="E67" s="20" t="n"/>
      <c r="F67" s="20" t="n"/>
      <c r="G67" s="21">
        <f>IF(E67="","",E67-IFERROR(F67,0))</f>
        <v/>
      </c>
      <c r="H67" s="22">
        <f>IFERROR(IF(MONTH(A67)&lt;=3,"Q1",IF(MONTH(A67)&lt;=5,"Q2",IF(MONTH(A67)&lt;=8,"Q3","Q4"))),"")</f>
        <v/>
      </c>
    </row>
    <row r="68" ht="18" customHeight="1">
      <c r="A68" s="18" t="n"/>
      <c r="B68" s="19" t="n"/>
      <c r="C68" s="19" t="n"/>
      <c r="D68" s="19" t="n"/>
      <c r="E68" s="20" t="n"/>
      <c r="F68" s="20" t="n"/>
      <c r="G68" s="21">
        <f>IF(E68="","",E68-IFERROR(F68,0))</f>
        <v/>
      </c>
      <c r="H68" s="22">
        <f>IFERROR(IF(MONTH(A68)&lt;=3,"Q1",IF(MONTH(A68)&lt;=5,"Q2",IF(MONTH(A68)&lt;=8,"Q3","Q4"))),"")</f>
        <v/>
      </c>
    </row>
    <row r="69" ht="18" customHeight="1">
      <c r="A69" s="18" t="n"/>
      <c r="B69" s="19" t="n"/>
      <c r="C69" s="19" t="n"/>
      <c r="D69" s="19" t="n"/>
      <c r="E69" s="20" t="n"/>
      <c r="F69" s="20" t="n"/>
      <c r="G69" s="21">
        <f>IF(E69="","",E69-IFERROR(F69,0))</f>
        <v/>
      </c>
      <c r="H69" s="22">
        <f>IFERROR(IF(MONTH(A69)&lt;=3,"Q1",IF(MONTH(A69)&lt;=5,"Q2",IF(MONTH(A69)&lt;=8,"Q3","Q4"))),"")</f>
        <v/>
      </c>
    </row>
    <row r="70" ht="18" customHeight="1">
      <c r="A70" s="18" t="n"/>
      <c r="B70" s="19" t="n"/>
      <c r="C70" s="19" t="n"/>
      <c r="D70" s="19" t="n"/>
      <c r="E70" s="20" t="n"/>
      <c r="F70" s="20" t="n"/>
      <c r="G70" s="21">
        <f>IF(E70="","",E70-IFERROR(F70,0))</f>
        <v/>
      </c>
      <c r="H70" s="22">
        <f>IFERROR(IF(MONTH(A70)&lt;=3,"Q1",IF(MONTH(A70)&lt;=5,"Q2",IF(MONTH(A70)&lt;=8,"Q3","Q4"))),"")</f>
        <v/>
      </c>
    </row>
    <row r="71" ht="18" customHeight="1">
      <c r="A71" s="18" t="n"/>
      <c r="B71" s="19" t="n"/>
      <c r="C71" s="19" t="n"/>
      <c r="D71" s="19" t="n"/>
      <c r="E71" s="20" t="n"/>
      <c r="F71" s="20" t="n"/>
      <c r="G71" s="21">
        <f>IF(E71="","",E71-IFERROR(F71,0))</f>
        <v/>
      </c>
      <c r="H71" s="22">
        <f>IFERROR(IF(MONTH(A71)&lt;=3,"Q1",IF(MONTH(A71)&lt;=5,"Q2",IF(MONTH(A71)&lt;=8,"Q3","Q4"))),"")</f>
        <v/>
      </c>
    </row>
    <row r="72" ht="18" customHeight="1">
      <c r="A72" s="18" t="n"/>
      <c r="B72" s="19" t="n"/>
      <c r="C72" s="19" t="n"/>
      <c r="D72" s="19" t="n"/>
      <c r="E72" s="20" t="n"/>
      <c r="F72" s="20" t="n"/>
      <c r="G72" s="21">
        <f>IF(E72="","",E72-IFERROR(F72,0))</f>
        <v/>
      </c>
      <c r="H72" s="22">
        <f>IFERROR(IF(MONTH(A72)&lt;=3,"Q1",IF(MONTH(A72)&lt;=5,"Q2",IF(MONTH(A72)&lt;=8,"Q3","Q4"))),"")</f>
        <v/>
      </c>
    </row>
    <row r="73" ht="18" customHeight="1">
      <c r="A73" s="18" t="n"/>
      <c r="B73" s="19" t="n"/>
      <c r="C73" s="19" t="n"/>
      <c r="D73" s="19" t="n"/>
      <c r="E73" s="20" t="n"/>
      <c r="F73" s="20" t="n"/>
      <c r="G73" s="21">
        <f>IF(E73="","",E73-IFERROR(F73,0))</f>
        <v/>
      </c>
      <c r="H73" s="22">
        <f>IFERROR(IF(MONTH(A73)&lt;=3,"Q1",IF(MONTH(A73)&lt;=5,"Q2",IF(MONTH(A73)&lt;=8,"Q3","Q4"))),"")</f>
        <v/>
      </c>
    </row>
    <row r="74" ht="18" customHeight="1">
      <c r="A74" s="18" t="n"/>
      <c r="B74" s="19" t="n"/>
      <c r="C74" s="19" t="n"/>
      <c r="D74" s="19" t="n"/>
      <c r="E74" s="20" t="n"/>
      <c r="F74" s="20" t="n"/>
      <c r="G74" s="21">
        <f>IF(E74="","",E74-IFERROR(F74,0))</f>
        <v/>
      </c>
      <c r="H74" s="22">
        <f>IFERROR(IF(MONTH(A74)&lt;=3,"Q1",IF(MONTH(A74)&lt;=5,"Q2",IF(MONTH(A74)&lt;=8,"Q3","Q4"))),"")</f>
        <v/>
      </c>
    </row>
    <row r="75" ht="18" customHeight="1">
      <c r="A75" s="18" t="n"/>
      <c r="B75" s="19" t="n"/>
      <c r="C75" s="19" t="n"/>
      <c r="D75" s="19" t="n"/>
      <c r="E75" s="20" t="n"/>
      <c r="F75" s="20" t="n"/>
      <c r="G75" s="21">
        <f>IF(E75="","",E75-IFERROR(F75,0))</f>
        <v/>
      </c>
      <c r="H75" s="22">
        <f>IFERROR(IF(MONTH(A75)&lt;=3,"Q1",IF(MONTH(A75)&lt;=5,"Q2",IF(MONTH(A75)&lt;=8,"Q3","Q4"))),"")</f>
        <v/>
      </c>
    </row>
    <row r="76" ht="18" customHeight="1">
      <c r="A76" s="18" t="n"/>
      <c r="B76" s="19" t="n"/>
      <c r="C76" s="19" t="n"/>
      <c r="D76" s="19" t="n"/>
      <c r="E76" s="20" t="n"/>
      <c r="F76" s="20" t="n"/>
      <c r="G76" s="21">
        <f>IF(E76="","",E76-IFERROR(F76,0))</f>
        <v/>
      </c>
      <c r="H76" s="22">
        <f>IFERROR(IF(MONTH(A76)&lt;=3,"Q1",IF(MONTH(A76)&lt;=5,"Q2",IF(MONTH(A76)&lt;=8,"Q3","Q4"))),"")</f>
        <v/>
      </c>
    </row>
    <row r="77" ht="18" customHeight="1">
      <c r="A77" s="18" t="n"/>
      <c r="B77" s="19" t="n"/>
      <c r="C77" s="19" t="n"/>
      <c r="D77" s="19" t="n"/>
      <c r="E77" s="20" t="n"/>
      <c r="F77" s="20" t="n"/>
      <c r="G77" s="21">
        <f>IF(E77="","",E77-IFERROR(F77,0))</f>
        <v/>
      </c>
      <c r="H77" s="22">
        <f>IFERROR(IF(MONTH(A77)&lt;=3,"Q1",IF(MONTH(A77)&lt;=5,"Q2",IF(MONTH(A77)&lt;=8,"Q3","Q4"))),"")</f>
        <v/>
      </c>
    </row>
    <row r="78" ht="18" customHeight="1">
      <c r="A78" s="18" t="n"/>
      <c r="B78" s="19" t="n"/>
      <c r="C78" s="19" t="n"/>
      <c r="D78" s="19" t="n"/>
      <c r="E78" s="20" t="n"/>
      <c r="F78" s="20" t="n"/>
      <c r="G78" s="21">
        <f>IF(E78="","",E78-IFERROR(F78,0))</f>
        <v/>
      </c>
      <c r="H78" s="22">
        <f>IFERROR(IF(MONTH(A78)&lt;=3,"Q1",IF(MONTH(A78)&lt;=5,"Q2",IF(MONTH(A78)&lt;=8,"Q3","Q4"))),"")</f>
        <v/>
      </c>
    </row>
    <row r="79" ht="18" customHeight="1">
      <c r="A79" s="18" t="n"/>
      <c r="B79" s="19" t="n"/>
      <c r="C79" s="19" t="n"/>
      <c r="D79" s="19" t="n"/>
      <c r="E79" s="20" t="n"/>
      <c r="F79" s="20" t="n"/>
      <c r="G79" s="21">
        <f>IF(E79="","",E79-IFERROR(F79,0))</f>
        <v/>
      </c>
      <c r="H79" s="22">
        <f>IFERROR(IF(MONTH(A79)&lt;=3,"Q1",IF(MONTH(A79)&lt;=5,"Q2",IF(MONTH(A79)&lt;=8,"Q3","Q4"))),"")</f>
        <v/>
      </c>
    </row>
    <row r="80" ht="18" customHeight="1">
      <c r="A80" s="18" t="n"/>
      <c r="B80" s="19" t="n"/>
      <c r="C80" s="19" t="n"/>
      <c r="D80" s="19" t="n"/>
      <c r="E80" s="20" t="n"/>
      <c r="F80" s="20" t="n"/>
      <c r="G80" s="21">
        <f>IF(E80="","",E80-IFERROR(F80,0))</f>
        <v/>
      </c>
      <c r="H80" s="22">
        <f>IFERROR(IF(MONTH(A80)&lt;=3,"Q1",IF(MONTH(A80)&lt;=5,"Q2",IF(MONTH(A80)&lt;=8,"Q3","Q4"))),"")</f>
        <v/>
      </c>
    </row>
    <row r="81" ht="18" customHeight="1">
      <c r="A81" s="18" t="n"/>
      <c r="B81" s="19" t="n"/>
      <c r="C81" s="19" t="n"/>
      <c r="D81" s="19" t="n"/>
      <c r="E81" s="20" t="n"/>
      <c r="F81" s="20" t="n"/>
      <c r="G81" s="21">
        <f>IF(E81="","",E81-IFERROR(F81,0))</f>
        <v/>
      </c>
      <c r="H81" s="22">
        <f>IFERROR(IF(MONTH(A81)&lt;=3,"Q1",IF(MONTH(A81)&lt;=5,"Q2",IF(MONTH(A81)&lt;=8,"Q3","Q4"))),"")</f>
        <v/>
      </c>
    </row>
    <row r="82" ht="18" customHeight="1">
      <c r="A82" s="18" t="n"/>
      <c r="B82" s="19" t="n"/>
      <c r="C82" s="19" t="n"/>
      <c r="D82" s="19" t="n"/>
      <c r="E82" s="20" t="n"/>
      <c r="F82" s="20" t="n"/>
      <c r="G82" s="21">
        <f>IF(E82="","",E82-IFERROR(F82,0))</f>
        <v/>
      </c>
      <c r="H82" s="22">
        <f>IFERROR(IF(MONTH(A82)&lt;=3,"Q1",IF(MONTH(A82)&lt;=5,"Q2",IF(MONTH(A82)&lt;=8,"Q3","Q4"))),"")</f>
        <v/>
      </c>
    </row>
    <row r="83" ht="18" customHeight="1">
      <c r="A83" s="18" t="n"/>
      <c r="B83" s="19" t="n"/>
      <c r="C83" s="19" t="n"/>
      <c r="D83" s="19" t="n"/>
      <c r="E83" s="20" t="n"/>
      <c r="F83" s="20" t="n"/>
      <c r="G83" s="21">
        <f>IF(E83="","",E83-IFERROR(F83,0))</f>
        <v/>
      </c>
      <c r="H83" s="22">
        <f>IFERROR(IF(MONTH(A83)&lt;=3,"Q1",IF(MONTH(A83)&lt;=5,"Q2",IF(MONTH(A83)&lt;=8,"Q3","Q4"))),"")</f>
        <v/>
      </c>
    </row>
    <row r="84" ht="18" customHeight="1">
      <c r="A84" s="18" t="n"/>
      <c r="B84" s="19" t="n"/>
      <c r="C84" s="19" t="n"/>
      <c r="D84" s="19" t="n"/>
      <c r="E84" s="20" t="n"/>
      <c r="F84" s="20" t="n"/>
      <c r="G84" s="21">
        <f>IF(E84="","",E84-IFERROR(F84,0))</f>
        <v/>
      </c>
      <c r="H84" s="22">
        <f>IFERROR(IF(MONTH(A84)&lt;=3,"Q1",IF(MONTH(A84)&lt;=5,"Q2",IF(MONTH(A84)&lt;=8,"Q3","Q4"))),"")</f>
        <v/>
      </c>
    </row>
    <row r="85" ht="18" customHeight="1">
      <c r="A85" s="18" t="n"/>
      <c r="B85" s="19" t="n"/>
      <c r="C85" s="19" t="n"/>
      <c r="D85" s="19" t="n"/>
      <c r="E85" s="20" t="n"/>
      <c r="F85" s="20" t="n"/>
      <c r="G85" s="21">
        <f>IF(E85="","",E85-IFERROR(F85,0))</f>
        <v/>
      </c>
      <c r="H85" s="22">
        <f>IFERROR(IF(MONTH(A85)&lt;=3,"Q1",IF(MONTH(A85)&lt;=5,"Q2",IF(MONTH(A85)&lt;=8,"Q3","Q4"))),"")</f>
        <v/>
      </c>
    </row>
    <row r="86" ht="18" customHeight="1">
      <c r="A86" s="18" t="n"/>
      <c r="B86" s="19" t="n"/>
      <c r="C86" s="19" t="n"/>
      <c r="D86" s="19" t="n"/>
      <c r="E86" s="20" t="n"/>
      <c r="F86" s="20" t="n"/>
      <c r="G86" s="21">
        <f>IF(E86="","",E86-IFERROR(F86,0))</f>
        <v/>
      </c>
      <c r="H86" s="22">
        <f>IFERROR(IF(MONTH(A86)&lt;=3,"Q1",IF(MONTH(A86)&lt;=5,"Q2",IF(MONTH(A86)&lt;=8,"Q3","Q4"))),"")</f>
        <v/>
      </c>
    </row>
    <row r="87" ht="18" customHeight="1">
      <c r="A87" s="18" t="n"/>
      <c r="B87" s="19" t="n"/>
      <c r="C87" s="19" t="n"/>
      <c r="D87" s="19" t="n"/>
      <c r="E87" s="20" t="n"/>
      <c r="F87" s="20" t="n"/>
      <c r="G87" s="21">
        <f>IF(E87="","",E87-IFERROR(F87,0))</f>
        <v/>
      </c>
      <c r="H87" s="22">
        <f>IFERROR(IF(MONTH(A87)&lt;=3,"Q1",IF(MONTH(A87)&lt;=5,"Q2",IF(MONTH(A87)&lt;=8,"Q3","Q4"))),"")</f>
        <v/>
      </c>
    </row>
    <row r="88" ht="18" customHeight="1">
      <c r="A88" s="18" t="n"/>
      <c r="B88" s="19" t="n"/>
      <c r="C88" s="19" t="n"/>
      <c r="D88" s="19" t="n"/>
      <c r="E88" s="20" t="n"/>
      <c r="F88" s="20" t="n"/>
      <c r="G88" s="21">
        <f>IF(E88="","",E88-IFERROR(F88,0))</f>
        <v/>
      </c>
      <c r="H88" s="22">
        <f>IFERROR(IF(MONTH(A88)&lt;=3,"Q1",IF(MONTH(A88)&lt;=5,"Q2",IF(MONTH(A88)&lt;=8,"Q3","Q4"))),"")</f>
        <v/>
      </c>
    </row>
    <row r="89" ht="18" customHeight="1">
      <c r="A89" s="18" t="n"/>
      <c r="B89" s="19" t="n"/>
      <c r="C89" s="19" t="n"/>
      <c r="D89" s="19" t="n"/>
      <c r="E89" s="20" t="n"/>
      <c r="F89" s="20" t="n"/>
      <c r="G89" s="21">
        <f>IF(E89="","",E89-IFERROR(F89,0))</f>
        <v/>
      </c>
      <c r="H89" s="22">
        <f>IFERROR(IF(MONTH(A89)&lt;=3,"Q1",IF(MONTH(A89)&lt;=5,"Q2",IF(MONTH(A89)&lt;=8,"Q3","Q4"))),"")</f>
        <v/>
      </c>
    </row>
    <row r="90" ht="18" customHeight="1">
      <c r="A90" s="18" t="n"/>
      <c r="B90" s="19" t="n"/>
      <c r="C90" s="19" t="n"/>
      <c r="D90" s="19" t="n"/>
      <c r="E90" s="20" t="n"/>
      <c r="F90" s="20" t="n"/>
      <c r="G90" s="21">
        <f>IF(E90="","",E90-IFERROR(F90,0))</f>
        <v/>
      </c>
      <c r="H90" s="22">
        <f>IFERROR(IF(MONTH(A90)&lt;=3,"Q1",IF(MONTH(A90)&lt;=5,"Q2",IF(MONTH(A90)&lt;=8,"Q3","Q4"))),"")</f>
        <v/>
      </c>
    </row>
    <row r="91" ht="18" customHeight="1">
      <c r="A91" s="18" t="n"/>
      <c r="B91" s="19" t="n"/>
      <c r="C91" s="19" t="n"/>
      <c r="D91" s="19" t="n"/>
      <c r="E91" s="20" t="n"/>
      <c r="F91" s="20" t="n"/>
      <c r="G91" s="21">
        <f>IF(E91="","",E91-IFERROR(F91,0))</f>
        <v/>
      </c>
      <c r="H91" s="22">
        <f>IFERROR(IF(MONTH(A91)&lt;=3,"Q1",IF(MONTH(A91)&lt;=5,"Q2",IF(MONTH(A91)&lt;=8,"Q3","Q4"))),"")</f>
        <v/>
      </c>
    </row>
    <row r="92" ht="18" customHeight="1">
      <c r="A92" s="18" t="n"/>
      <c r="B92" s="19" t="n"/>
      <c r="C92" s="19" t="n"/>
      <c r="D92" s="19" t="n"/>
      <c r="E92" s="20" t="n"/>
      <c r="F92" s="20" t="n"/>
      <c r="G92" s="21">
        <f>IF(E92="","",E92-IFERROR(F92,0))</f>
        <v/>
      </c>
      <c r="H92" s="22">
        <f>IFERROR(IF(MONTH(A92)&lt;=3,"Q1",IF(MONTH(A92)&lt;=5,"Q2",IF(MONTH(A92)&lt;=8,"Q3","Q4"))),"")</f>
        <v/>
      </c>
    </row>
    <row r="93" ht="18" customHeight="1">
      <c r="A93" s="18" t="n"/>
      <c r="B93" s="19" t="n"/>
      <c r="C93" s="19" t="n"/>
      <c r="D93" s="19" t="n"/>
      <c r="E93" s="20" t="n"/>
      <c r="F93" s="20" t="n"/>
      <c r="G93" s="21">
        <f>IF(E93="","",E93-IFERROR(F93,0))</f>
        <v/>
      </c>
      <c r="H93" s="22">
        <f>IFERROR(IF(MONTH(A93)&lt;=3,"Q1",IF(MONTH(A93)&lt;=5,"Q2",IF(MONTH(A93)&lt;=8,"Q3","Q4"))),"")</f>
        <v/>
      </c>
    </row>
    <row r="94" ht="18" customHeight="1">
      <c r="A94" s="18" t="n"/>
      <c r="B94" s="19" t="n"/>
      <c r="C94" s="19" t="n"/>
      <c r="D94" s="19" t="n"/>
      <c r="E94" s="20" t="n"/>
      <c r="F94" s="20" t="n"/>
      <c r="G94" s="21">
        <f>IF(E94="","",E94-IFERROR(F94,0))</f>
        <v/>
      </c>
      <c r="H94" s="22">
        <f>IFERROR(IF(MONTH(A94)&lt;=3,"Q1",IF(MONTH(A94)&lt;=5,"Q2",IF(MONTH(A94)&lt;=8,"Q3","Q4"))),"")</f>
        <v/>
      </c>
    </row>
    <row r="95" ht="18" customHeight="1">
      <c r="A95" s="18" t="n"/>
      <c r="B95" s="19" t="n"/>
      <c r="C95" s="19" t="n"/>
      <c r="D95" s="19" t="n"/>
      <c r="E95" s="20" t="n"/>
      <c r="F95" s="20" t="n"/>
      <c r="G95" s="21">
        <f>IF(E95="","",E95-IFERROR(F95,0))</f>
        <v/>
      </c>
      <c r="H95" s="22">
        <f>IFERROR(IF(MONTH(A95)&lt;=3,"Q1",IF(MONTH(A95)&lt;=5,"Q2",IF(MONTH(A95)&lt;=8,"Q3","Q4"))),"")</f>
        <v/>
      </c>
    </row>
    <row r="96" ht="18" customHeight="1">
      <c r="A96" s="18" t="n"/>
      <c r="B96" s="19" t="n"/>
      <c r="C96" s="19" t="n"/>
      <c r="D96" s="19" t="n"/>
      <c r="E96" s="20" t="n"/>
      <c r="F96" s="20" t="n"/>
      <c r="G96" s="21">
        <f>IF(E96="","",E96-IFERROR(F96,0))</f>
        <v/>
      </c>
      <c r="H96" s="22">
        <f>IFERROR(IF(MONTH(A96)&lt;=3,"Q1",IF(MONTH(A96)&lt;=5,"Q2",IF(MONTH(A96)&lt;=8,"Q3","Q4"))),"")</f>
        <v/>
      </c>
    </row>
    <row r="97" ht="18" customHeight="1">
      <c r="A97" s="18" t="n"/>
      <c r="B97" s="19" t="n"/>
      <c r="C97" s="19" t="n"/>
      <c r="D97" s="19" t="n"/>
      <c r="E97" s="20" t="n"/>
      <c r="F97" s="20" t="n"/>
      <c r="G97" s="21">
        <f>IF(E97="","",E97-IFERROR(F97,0))</f>
        <v/>
      </c>
      <c r="H97" s="22">
        <f>IFERROR(IF(MONTH(A97)&lt;=3,"Q1",IF(MONTH(A97)&lt;=5,"Q2",IF(MONTH(A97)&lt;=8,"Q3","Q4"))),"")</f>
        <v/>
      </c>
    </row>
    <row r="98" ht="18" customHeight="1">
      <c r="A98" s="18" t="n"/>
      <c r="B98" s="19" t="n"/>
      <c r="C98" s="19" t="n"/>
      <c r="D98" s="19" t="n"/>
      <c r="E98" s="20" t="n"/>
      <c r="F98" s="20" t="n"/>
      <c r="G98" s="21">
        <f>IF(E98="","",E98-IFERROR(F98,0))</f>
        <v/>
      </c>
      <c r="H98" s="22">
        <f>IFERROR(IF(MONTH(A98)&lt;=3,"Q1",IF(MONTH(A98)&lt;=5,"Q2",IF(MONTH(A98)&lt;=8,"Q3","Q4"))),"")</f>
        <v/>
      </c>
    </row>
    <row r="99" ht="18" customHeight="1">
      <c r="A99" s="18" t="n"/>
      <c r="B99" s="19" t="n"/>
      <c r="C99" s="19" t="n"/>
      <c r="D99" s="19" t="n"/>
      <c r="E99" s="20" t="n"/>
      <c r="F99" s="20" t="n"/>
      <c r="G99" s="21">
        <f>IF(E99="","",E99-IFERROR(F99,0))</f>
        <v/>
      </c>
      <c r="H99" s="22">
        <f>IFERROR(IF(MONTH(A99)&lt;=3,"Q1",IF(MONTH(A99)&lt;=5,"Q2",IF(MONTH(A99)&lt;=8,"Q3","Q4"))),"")</f>
        <v/>
      </c>
    </row>
    <row r="100" ht="18" customHeight="1">
      <c r="A100" s="18" t="n"/>
      <c r="B100" s="19" t="n"/>
      <c r="C100" s="19" t="n"/>
      <c r="D100" s="19" t="n"/>
      <c r="E100" s="20" t="n"/>
      <c r="F100" s="20" t="n"/>
      <c r="G100" s="21">
        <f>IF(E100="","",E100-IFERROR(F100,0))</f>
        <v/>
      </c>
      <c r="H100" s="22">
        <f>IFERROR(IF(MONTH(A100)&lt;=3,"Q1",IF(MONTH(A100)&lt;=5,"Q2",IF(MONTH(A100)&lt;=8,"Q3","Q4"))),"")</f>
        <v/>
      </c>
    </row>
    <row r="101" ht="18" customHeight="1">
      <c r="A101" s="18" t="n"/>
      <c r="B101" s="19" t="n"/>
      <c r="C101" s="19" t="n"/>
      <c r="D101" s="19" t="n"/>
      <c r="E101" s="20" t="n"/>
      <c r="F101" s="20" t="n"/>
      <c r="G101" s="21">
        <f>IF(E101="","",E101-IFERROR(F101,0))</f>
        <v/>
      </c>
      <c r="H101" s="22">
        <f>IFERROR(IF(MONTH(A101)&lt;=3,"Q1",IF(MONTH(A101)&lt;=5,"Q2",IF(MONTH(A101)&lt;=8,"Q3","Q4"))),"")</f>
        <v/>
      </c>
    </row>
    <row r="102" ht="18" customHeight="1">
      <c r="A102" s="18" t="n"/>
      <c r="B102" s="19" t="n"/>
      <c r="C102" s="19" t="n"/>
      <c r="D102" s="19" t="n"/>
      <c r="E102" s="20" t="n"/>
      <c r="F102" s="20" t="n"/>
      <c r="G102" s="21">
        <f>IF(E102="","",E102-IFERROR(F102,0))</f>
        <v/>
      </c>
      <c r="H102" s="22">
        <f>IFERROR(IF(MONTH(A102)&lt;=3,"Q1",IF(MONTH(A102)&lt;=5,"Q2",IF(MONTH(A102)&lt;=8,"Q3","Q4"))),"")</f>
        <v/>
      </c>
    </row>
    <row r="103" ht="18" customHeight="1">
      <c r="A103" s="18" t="n"/>
      <c r="B103" s="19" t="n"/>
      <c r="C103" s="19" t="n"/>
      <c r="D103" s="19" t="n"/>
      <c r="E103" s="20" t="n"/>
      <c r="F103" s="20" t="n"/>
      <c r="G103" s="21">
        <f>IF(E103="","",E103-IFERROR(F103,0))</f>
        <v/>
      </c>
      <c r="H103" s="22">
        <f>IFERROR(IF(MONTH(A103)&lt;=3,"Q1",IF(MONTH(A103)&lt;=5,"Q2",IF(MONTH(A103)&lt;=8,"Q3","Q4"))),"")</f>
        <v/>
      </c>
    </row>
    <row r="104" ht="18" customHeight="1">
      <c r="A104" s="18" t="n"/>
      <c r="B104" s="19" t="n"/>
      <c r="C104" s="19" t="n"/>
      <c r="D104" s="19" t="n"/>
      <c r="E104" s="20" t="n"/>
      <c r="F104" s="20" t="n"/>
      <c r="G104" s="21">
        <f>IF(E104="","",E104-IFERROR(F104,0))</f>
        <v/>
      </c>
      <c r="H104" s="22">
        <f>IFERROR(IF(MONTH(A104)&lt;=3,"Q1",IF(MONTH(A104)&lt;=5,"Q2",IF(MONTH(A104)&lt;=8,"Q3","Q4"))),"")</f>
        <v/>
      </c>
    </row>
    <row r="105" ht="18" customHeight="1">
      <c r="A105" s="18" t="n"/>
      <c r="B105" s="19" t="n"/>
      <c r="C105" s="19" t="n"/>
      <c r="D105" s="19" t="n"/>
      <c r="E105" s="20" t="n"/>
      <c r="F105" s="20" t="n"/>
      <c r="G105" s="21">
        <f>IF(E105="","",E105-IFERROR(F105,0))</f>
        <v/>
      </c>
      <c r="H105" s="22">
        <f>IFERROR(IF(MONTH(A105)&lt;=3,"Q1",IF(MONTH(A105)&lt;=5,"Q2",IF(MONTH(A105)&lt;=8,"Q3","Q4"))),"")</f>
        <v/>
      </c>
    </row>
    <row r="106" ht="18" customHeight="1">
      <c r="A106" s="18" t="n"/>
      <c r="B106" s="19" t="n"/>
      <c r="C106" s="19" t="n"/>
      <c r="D106" s="19" t="n"/>
      <c r="E106" s="20" t="n"/>
      <c r="F106" s="20" t="n"/>
      <c r="G106" s="21">
        <f>IF(E106="","",E106-IFERROR(F106,0))</f>
        <v/>
      </c>
      <c r="H106" s="22">
        <f>IFERROR(IF(MONTH(A106)&lt;=3,"Q1",IF(MONTH(A106)&lt;=5,"Q2",IF(MONTH(A106)&lt;=8,"Q3","Q4"))),"")</f>
        <v/>
      </c>
    </row>
    <row r="107" ht="18" customHeight="1">
      <c r="A107" s="18" t="n"/>
      <c r="B107" s="19" t="n"/>
      <c r="C107" s="19" t="n"/>
      <c r="D107" s="19" t="n"/>
      <c r="E107" s="20" t="n"/>
      <c r="F107" s="20" t="n"/>
      <c r="G107" s="21">
        <f>IF(E107="","",E107-IFERROR(F107,0))</f>
        <v/>
      </c>
      <c r="H107" s="22">
        <f>IFERROR(IF(MONTH(A107)&lt;=3,"Q1",IF(MONTH(A107)&lt;=5,"Q2",IF(MONTH(A107)&lt;=8,"Q3","Q4"))),"")</f>
        <v/>
      </c>
    </row>
    <row r="108" ht="18" customHeight="1">
      <c r="A108" s="18" t="n"/>
      <c r="B108" s="19" t="n"/>
      <c r="C108" s="19" t="n"/>
      <c r="D108" s="19" t="n"/>
      <c r="E108" s="20" t="n"/>
      <c r="F108" s="20" t="n"/>
      <c r="G108" s="21">
        <f>IF(E108="","",E108-IFERROR(F108,0))</f>
        <v/>
      </c>
      <c r="H108" s="22">
        <f>IFERROR(IF(MONTH(A108)&lt;=3,"Q1",IF(MONTH(A108)&lt;=5,"Q2",IF(MONTH(A108)&lt;=8,"Q3","Q4"))),"")</f>
        <v/>
      </c>
    </row>
    <row r="109" ht="18" customHeight="1">
      <c r="A109" s="18" t="n"/>
      <c r="B109" s="19" t="n"/>
      <c r="C109" s="19" t="n"/>
      <c r="D109" s="19" t="n"/>
      <c r="E109" s="20" t="n"/>
      <c r="F109" s="20" t="n"/>
      <c r="G109" s="21">
        <f>IF(E109="","",E109-IFERROR(F109,0))</f>
        <v/>
      </c>
      <c r="H109" s="22">
        <f>IFERROR(IF(MONTH(A109)&lt;=3,"Q1",IF(MONTH(A109)&lt;=5,"Q2",IF(MONTH(A109)&lt;=8,"Q3","Q4"))),"")</f>
        <v/>
      </c>
    </row>
    <row r="110" ht="18" customHeight="1">
      <c r="A110" s="18" t="n"/>
      <c r="B110" s="19" t="n"/>
      <c r="C110" s="19" t="n"/>
      <c r="D110" s="19" t="n"/>
      <c r="E110" s="20" t="n"/>
      <c r="F110" s="20" t="n"/>
      <c r="G110" s="21">
        <f>IF(E110="","",E110-IFERROR(F110,0))</f>
        <v/>
      </c>
      <c r="H110" s="22">
        <f>IFERROR(IF(MONTH(A110)&lt;=3,"Q1",IF(MONTH(A110)&lt;=5,"Q2",IF(MONTH(A110)&lt;=8,"Q3","Q4"))),"")</f>
        <v/>
      </c>
    </row>
    <row r="111" ht="18" customHeight="1">
      <c r="A111" s="18" t="n"/>
      <c r="B111" s="19" t="n"/>
      <c r="C111" s="19" t="n"/>
      <c r="D111" s="19" t="n"/>
      <c r="E111" s="20" t="n"/>
      <c r="F111" s="20" t="n"/>
      <c r="G111" s="21">
        <f>IF(E111="","",E111-IFERROR(F111,0))</f>
        <v/>
      </c>
      <c r="H111" s="22">
        <f>IFERROR(IF(MONTH(A111)&lt;=3,"Q1",IF(MONTH(A111)&lt;=5,"Q2",IF(MONTH(A111)&lt;=8,"Q3","Q4"))),"")</f>
        <v/>
      </c>
    </row>
    <row r="112" ht="18" customHeight="1">
      <c r="A112" s="18" t="n"/>
      <c r="B112" s="19" t="n"/>
      <c r="C112" s="19" t="n"/>
      <c r="D112" s="19" t="n"/>
      <c r="E112" s="20" t="n"/>
      <c r="F112" s="20" t="n"/>
      <c r="G112" s="21">
        <f>IF(E112="","",E112-IFERROR(F112,0))</f>
        <v/>
      </c>
      <c r="H112" s="22">
        <f>IFERROR(IF(MONTH(A112)&lt;=3,"Q1",IF(MONTH(A112)&lt;=5,"Q2",IF(MONTH(A112)&lt;=8,"Q3","Q4"))),"")</f>
        <v/>
      </c>
    </row>
    <row r="113" ht="18" customHeight="1">
      <c r="A113" s="18" t="n"/>
      <c r="B113" s="19" t="n"/>
      <c r="C113" s="19" t="n"/>
      <c r="D113" s="19" t="n"/>
      <c r="E113" s="20" t="n"/>
      <c r="F113" s="20" t="n"/>
      <c r="G113" s="21">
        <f>IF(E113="","",E113-IFERROR(F113,0))</f>
        <v/>
      </c>
      <c r="H113" s="22">
        <f>IFERROR(IF(MONTH(A113)&lt;=3,"Q1",IF(MONTH(A113)&lt;=5,"Q2",IF(MONTH(A113)&lt;=8,"Q3","Q4"))),"")</f>
        <v/>
      </c>
    </row>
    <row r="114" ht="18" customHeight="1">
      <c r="A114" s="18" t="n"/>
      <c r="B114" s="19" t="n"/>
      <c r="C114" s="19" t="n"/>
      <c r="D114" s="19" t="n"/>
      <c r="E114" s="20" t="n"/>
      <c r="F114" s="20" t="n"/>
      <c r="G114" s="21">
        <f>IF(E114="","",E114-IFERROR(F114,0))</f>
        <v/>
      </c>
      <c r="H114" s="22">
        <f>IFERROR(IF(MONTH(A114)&lt;=3,"Q1",IF(MONTH(A114)&lt;=5,"Q2",IF(MONTH(A114)&lt;=8,"Q3","Q4"))),"")</f>
        <v/>
      </c>
    </row>
    <row r="115" ht="18" customHeight="1">
      <c r="A115" s="18" t="n"/>
      <c r="B115" s="19" t="n"/>
      <c r="C115" s="19" t="n"/>
      <c r="D115" s="19" t="n"/>
      <c r="E115" s="20" t="n"/>
      <c r="F115" s="20" t="n"/>
      <c r="G115" s="21">
        <f>IF(E115="","",E115-IFERROR(F115,0))</f>
        <v/>
      </c>
      <c r="H115" s="22">
        <f>IFERROR(IF(MONTH(A115)&lt;=3,"Q1",IF(MONTH(A115)&lt;=5,"Q2",IF(MONTH(A115)&lt;=8,"Q3","Q4"))),"")</f>
        <v/>
      </c>
    </row>
    <row r="116" ht="18" customHeight="1">
      <c r="A116" s="18" t="n"/>
      <c r="B116" s="19" t="n"/>
      <c r="C116" s="19" t="n"/>
      <c r="D116" s="19" t="n"/>
      <c r="E116" s="20" t="n"/>
      <c r="F116" s="20" t="n"/>
      <c r="G116" s="21">
        <f>IF(E116="","",E116-IFERROR(F116,0))</f>
        <v/>
      </c>
      <c r="H116" s="22">
        <f>IFERROR(IF(MONTH(A116)&lt;=3,"Q1",IF(MONTH(A116)&lt;=5,"Q2",IF(MONTH(A116)&lt;=8,"Q3","Q4"))),"")</f>
        <v/>
      </c>
    </row>
    <row r="117" ht="18" customHeight="1">
      <c r="A117" s="18" t="n"/>
      <c r="B117" s="19" t="n"/>
      <c r="C117" s="19" t="n"/>
      <c r="D117" s="19" t="n"/>
      <c r="E117" s="20" t="n"/>
      <c r="F117" s="20" t="n"/>
      <c r="G117" s="21">
        <f>IF(E117="","",E117-IFERROR(F117,0))</f>
        <v/>
      </c>
      <c r="H117" s="22">
        <f>IFERROR(IF(MONTH(A117)&lt;=3,"Q1",IF(MONTH(A117)&lt;=5,"Q2",IF(MONTH(A117)&lt;=8,"Q3","Q4"))),"")</f>
        <v/>
      </c>
    </row>
    <row r="118" ht="18" customHeight="1">
      <c r="A118" s="18" t="n"/>
      <c r="B118" s="19" t="n"/>
      <c r="C118" s="19" t="n"/>
      <c r="D118" s="19" t="n"/>
      <c r="E118" s="20" t="n"/>
      <c r="F118" s="20" t="n"/>
      <c r="G118" s="21">
        <f>IF(E118="","",E118-IFERROR(F118,0))</f>
        <v/>
      </c>
      <c r="H118" s="22">
        <f>IFERROR(IF(MONTH(A118)&lt;=3,"Q1",IF(MONTH(A118)&lt;=5,"Q2",IF(MONTH(A118)&lt;=8,"Q3","Q4"))),"")</f>
        <v/>
      </c>
    </row>
    <row r="119" ht="18" customHeight="1">
      <c r="A119" s="18" t="n"/>
      <c r="B119" s="19" t="n"/>
      <c r="C119" s="19" t="n"/>
      <c r="D119" s="19" t="n"/>
      <c r="E119" s="20" t="n"/>
      <c r="F119" s="20" t="n"/>
      <c r="G119" s="21">
        <f>IF(E119="","",E119-IFERROR(F119,0))</f>
        <v/>
      </c>
      <c r="H119" s="22">
        <f>IFERROR(IF(MONTH(A119)&lt;=3,"Q1",IF(MONTH(A119)&lt;=5,"Q2",IF(MONTH(A119)&lt;=8,"Q3","Q4"))),"")</f>
        <v/>
      </c>
    </row>
    <row r="120" ht="18" customHeight="1">
      <c r="A120" s="18" t="n"/>
      <c r="B120" s="19" t="n"/>
      <c r="C120" s="19" t="n"/>
      <c r="D120" s="19" t="n"/>
      <c r="E120" s="20" t="n"/>
      <c r="F120" s="20" t="n"/>
      <c r="G120" s="21">
        <f>IF(E120="","",E120-IFERROR(F120,0))</f>
        <v/>
      </c>
      <c r="H120" s="22">
        <f>IFERROR(IF(MONTH(A120)&lt;=3,"Q1",IF(MONTH(A120)&lt;=5,"Q2",IF(MONTH(A120)&lt;=8,"Q3","Q4"))),"")</f>
        <v/>
      </c>
    </row>
    <row r="121" ht="18" customHeight="1">
      <c r="A121" s="18" t="n"/>
      <c r="B121" s="19" t="n"/>
      <c r="C121" s="19" t="n"/>
      <c r="D121" s="19" t="n"/>
      <c r="E121" s="20" t="n"/>
      <c r="F121" s="20" t="n"/>
      <c r="G121" s="21">
        <f>IF(E121="","",E121-IFERROR(F121,0))</f>
        <v/>
      </c>
      <c r="H121" s="22">
        <f>IFERROR(IF(MONTH(A121)&lt;=3,"Q1",IF(MONTH(A121)&lt;=5,"Q2",IF(MONTH(A121)&lt;=8,"Q3","Q4"))),"")</f>
        <v/>
      </c>
    </row>
    <row r="122" ht="18" customHeight="1">
      <c r="A122" s="18" t="n"/>
      <c r="B122" s="19" t="n"/>
      <c r="C122" s="19" t="n"/>
      <c r="D122" s="19" t="n"/>
      <c r="E122" s="20" t="n"/>
      <c r="F122" s="20" t="n"/>
      <c r="G122" s="21">
        <f>IF(E122="","",E122-IFERROR(F122,0))</f>
        <v/>
      </c>
      <c r="H122" s="22">
        <f>IFERROR(IF(MONTH(A122)&lt;=3,"Q1",IF(MONTH(A122)&lt;=5,"Q2",IF(MONTH(A122)&lt;=8,"Q3","Q4"))),"")</f>
        <v/>
      </c>
    </row>
    <row r="123" ht="18" customHeight="1">
      <c r="A123" s="18" t="n"/>
      <c r="B123" s="19" t="n"/>
      <c r="C123" s="19" t="n"/>
      <c r="D123" s="19" t="n"/>
      <c r="E123" s="20" t="n"/>
      <c r="F123" s="20" t="n"/>
      <c r="G123" s="21">
        <f>IF(E123="","",E123-IFERROR(F123,0))</f>
        <v/>
      </c>
      <c r="H123" s="22">
        <f>IFERROR(IF(MONTH(A123)&lt;=3,"Q1",IF(MONTH(A123)&lt;=5,"Q2",IF(MONTH(A123)&lt;=8,"Q3","Q4"))),"")</f>
        <v/>
      </c>
    </row>
    <row r="124" ht="18" customHeight="1">
      <c r="A124" s="18" t="n"/>
      <c r="B124" s="19" t="n"/>
      <c r="C124" s="19" t="n"/>
      <c r="D124" s="19" t="n"/>
      <c r="E124" s="20" t="n"/>
      <c r="F124" s="20" t="n"/>
      <c r="G124" s="21">
        <f>IF(E124="","",E124-IFERROR(F124,0))</f>
        <v/>
      </c>
      <c r="H124" s="22">
        <f>IFERROR(IF(MONTH(A124)&lt;=3,"Q1",IF(MONTH(A124)&lt;=5,"Q2",IF(MONTH(A124)&lt;=8,"Q3","Q4"))),"")</f>
        <v/>
      </c>
    </row>
    <row r="125" ht="18" customHeight="1">
      <c r="A125" s="18" t="n"/>
      <c r="B125" s="19" t="n"/>
      <c r="C125" s="19" t="n"/>
      <c r="D125" s="19" t="n"/>
      <c r="E125" s="20" t="n"/>
      <c r="F125" s="20" t="n"/>
      <c r="G125" s="21">
        <f>IF(E125="","",E125-IFERROR(F125,0))</f>
        <v/>
      </c>
      <c r="H125" s="22">
        <f>IFERROR(IF(MONTH(A125)&lt;=3,"Q1",IF(MONTH(A125)&lt;=5,"Q2",IF(MONTH(A125)&lt;=8,"Q3","Q4"))),"")</f>
        <v/>
      </c>
    </row>
    <row r="126" ht="18" customHeight="1">
      <c r="A126" s="18" t="n"/>
      <c r="B126" s="19" t="n"/>
      <c r="C126" s="19" t="n"/>
      <c r="D126" s="19" t="n"/>
      <c r="E126" s="20" t="n"/>
      <c r="F126" s="20" t="n"/>
      <c r="G126" s="21">
        <f>IF(E126="","",E126-IFERROR(F126,0))</f>
        <v/>
      </c>
      <c r="H126" s="22">
        <f>IFERROR(IF(MONTH(A126)&lt;=3,"Q1",IF(MONTH(A126)&lt;=5,"Q2",IF(MONTH(A126)&lt;=8,"Q3","Q4"))),"")</f>
        <v/>
      </c>
    </row>
    <row r="127" ht="18" customHeight="1">
      <c r="A127" s="18" t="n"/>
      <c r="B127" s="19" t="n"/>
      <c r="C127" s="19" t="n"/>
      <c r="D127" s="19" t="n"/>
      <c r="E127" s="20" t="n"/>
      <c r="F127" s="20" t="n"/>
      <c r="G127" s="21">
        <f>IF(E127="","",E127-IFERROR(F127,0))</f>
        <v/>
      </c>
      <c r="H127" s="22">
        <f>IFERROR(IF(MONTH(A127)&lt;=3,"Q1",IF(MONTH(A127)&lt;=5,"Q2",IF(MONTH(A127)&lt;=8,"Q3","Q4"))),"")</f>
        <v/>
      </c>
    </row>
    <row r="128" ht="18" customHeight="1">
      <c r="A128" s="18" t="n"/>
      <c r="B128" s="19" t="n"/>
      <c r="C128" s="19" t="n"/>
      <c r="D128" s="19" t="n"/>
      <c r="E128" s="20" t="n"/>
      <c r="F128" s="20" t="n"/>
      <c r="G128" s="21">
        <f>IF(E128="","",E128-IFERROR(F128,0))</f>
        <v/>
      </c>
      <c r="H128" s="22">
        <f>IFERROR(IF(MONTH(A128)&lt;=3,"Q1",IF(MONTH(A128)&lt;=5,"Q2",IF(MONTH(A128)&lt;=8,"Q3","Q4"))),"")</f>
        <v/>
      </c>
    </row>
    <row r="129" ht="18" customHeight="1">
      <c r="A129" s="18" t="n"/>
      <c r="B129" s="19" t="n"/>
      <c r="C129" s="19" t="n"/>
      <c r="D129" s="19" t="n"/>
      <c r="E129" s="20" t="n"/>
      <c r="F129" s="20" t="n"/>
      <c r="G129" s="21">
        <f>IF(E129="","",E129-IFERROR(F129,0))</f>
        <v/>
      </c>
      <c r="H129" s="22">
        <f>IFERROR(IF(MONTH(A129)&lt;=3,"Q1",IF(MONTH(A129)&lt;=5,"Q2",IF(MONTH(A129)&lt;=8,"Q3","Q4"))),"")</f>
        <v/>
      </c>
    </row>
    <row r="130" ht="18" customHeight="1">
      <c r="A130" s="18" t="n"/>
      <c r="B130" s="19" t="n"/>
      <c r="C130" s="19" t="n"/>
      <c r="D130" s="19" t="n"/>
      <c r="E130" s="20" t="n"/>
      <c r="F130" s="20" t="n"/>
      <c r="G130" s="21">
        <f>IF(E130="","",E130-IFERROR(F130,0))</f>
        <v/>
      </c>
      <c r="H130" s="22">
        <f>IFERROR(IF(MONTH(A130)&lt;=3,"Q1",IF(MONTH(A130)&lt;=5,"Q2",IF(MONTH(A130)&lt;=8,"Q3","Q4"))),"")</f>
        <v/>
      </c>
    </row>
    <row r="131" ht="18" customHeight="1">
      <c r="A131" s="18" t="n"/>
      <c r="B131" s="19" t="n"/>
      <c r="C131" s="19" t="n"/>
      <c r="D131" s="19" t="n"/>
      <c r="E131" s="20" t="n"/>
      <c r="F131" s="20" t="n"/>
      <c r="G131" s="21">
        <f>IF(E131="","",E131-IFERROR(F131,0))</f>
        <v/>
      </c>
      <c r="H131" s="22">
        <f>IFERROR(IF(MONTH(A131)&lt;=3,"Q1",IF(MONTH(A131)&lt;=5,"Q2",IF(MONTH(A131)&lt;=8,"Q3","Q4"))),"")</f>
        <v/>
      </c>
    </row>
    <row r="132" ht="18" customHeight="1">
      <c r="A132" s="18" t="n"/>
      <c r="B132" s="19" t="n"/>
      <c r="C132" s="19" t="n"/>
      <c r="D132" s="19" t="n"/>
      <c r="E132" s="20" t="n"/>
      <c r="F132" s="20" t="n"/>
      <c r="G132" s="21">
        <f>IF(E132="","",E132-IFERROR(F132,0))</f>
        <v/>
      </c>
      <c r="H132" s="22">
        <f>IFERROR(IF(MONTH(A132)&lt;=3,"Q1",IF(MONTH(A132)&lt;=5,"Q2",IF(MONTH(A132)&lt;=8,"Q3","Q4"))),"")</f>
        <v/>
      </c>
    </row>
    <row r="133" ht="18" customHeight="1">
      <c r="A133" s="18" t="n"/>
      <c r="B133" s="19" t="n"/>
      <c r="C133" s="19" t="n"/>
      <c r="D133" s="19" t="n"/>
      <c r="E133" s="20" t="n"/>
      <c r="F133" s="20" t="n"/>
      <c r="G133" s="21">
        <f>IF(E133="","",E133-IFERROR(F133,0))</f>
        <v/>
      </c>
      <c r="H133" s="22">
        <f>IFERROR(IF(MONTH(A133)&lt;=3,"Q1",IF(MONTH(A133)&lt;=5,"Q2",IF(MONTH(A133)&lt;=8,"Q3","Q4"))),"")</f>
        <v/>
      </c>
    </row>
    <row r="134" ht="18" customHeight="1">
      <c r="A134" s="18" t="n"/>
      <c r="B134" s="19" t="n"/>
      <c r="C134" s="19" t="n"/>
      <c r="D134" s="19" t="n"/>
      <c r="E134" s="20" t="n"/>
      <c r="F134" s="20" t="n"/>
      <c r="G134" s="21">
        <f>IF(E134="","",E134-IFERROR(F134,0))</f>
        <v/>
      </c>
      <c r="H134" s="22">
        <f>IFERROR(IF(MONTH(A134)&lt;=3,"Q1",IF(MONTH(A134)&lt;=5,"Q2",IF(MONTH(A134)&lt;=8,"Q3","Q4"))),"")</f>
        <v/>
      </c>
    </row>
    <row r="135" ht="18" customHeight="1">
      <c r="A135" s="18" t="n"/>
      <c r="B135" s="19" t="n"/>
      <c r="C135" s="19" t="n"/>
      <c r="D135" s="19" t="n"/>
      <c r="E135" s="20" t="n"/>
      <c r="F135" s="20" t="n"/>
      <c r="G135" s="21">
        <f>IF(E135="","",E135-IFERROR(F135,0))</f>
        <v/>
      </c>
      <c r="H135" s="22">
        <f>IFERROR(IF(MONTH(A135)&lt;=3,"Q1",IF(MONTH(A135)&lt;=5,"Q2",IF(MONTH(A135)&lt;=8,"Q3","Q4"))),"")</f>
        <v/>
      </c>
    </row>
    <row r="136" ht="18" customHeight="1">
      <c r="A136" s="18" t="n"/>
      <c r="B136" s="19" t="n"/>
      <c r="C136" s="19" t="n"/>
      <c r="D136" s="19" t="n"/>
      <c r="E136" s="20" t="n"/>
      <c r="F136" s="20" t="n"/>
      <c r="G136" s="21">
        <f>IF(E136="","",E136-IFERROR(F136,0))</f>
        <v/>
      </c>
      <c r="H136" s="22">
        <f>IFERROR(IF(MONTH(A136)&lt;=3,"Q1",IF(MONTH(A136)&lt;=5,"Q2",IF(MONTH(A136)&lt;=8,"Q3","Q4"))),"")</f>
        <v/>
      </c>
    </row>
    <row r="137" ht="18" customHeight="1">
      <c r="A137" s="18" t="n"/>
      <c r="B137" s="19" t="n"/>
      <c r="C137" s="19" t="n"/>
      <c r="D137" s="19" t="n"/>
      <c r="E137" s="20" t="n"/>
      <c r="F137" s="20" t="n"/>
      <c r="G137" s="21">
        <f>IF(E137="","",E137-IFERROR(F137,0))</f>
        <v/>
      </c>
      <c r="H137" s="22">
        <f>IFERROR(IF(MONTH(A137)&lt;=3,"Q1",IF(MONTH(A137)&lt;=5,"Q2",IF(MONTH(A137)&lt;=8,"Q3","Q4"))),"")</f>
        <v/>
      </c>
    </row>
    <row r="138" ht="18" customHeight="1">
      <c r="A138" s="18" t="n"/>
      <c r="B138" s="19" t="n"/>
      <c r="C138" s="19" t="n"/>
      <c r="D138" s="19" t="n"/>
      <c r="E138" s="20" t="n"/>
      <c r="F138" s="20" t="n"/>
      <c r="G138" s="21">
        <f>IF(E138="","",E138-IFERROR(F138,0))</f>
        <v/>
      </c>
      <c r="H138" s="22">
        <f>IFERROR(IF(MONTH(A138)&lt;=3,"Q1",IF(MONTH(A138)&lt;=5,"Q2",IF(MONTH(A138)&lt;=8,"Q3","Q4"))),"")</f>
        <v/>
      </c>
    </row>
    <row r="139" ht="18" customHeight="1">
      <c r="A139" s="18" t="n"/>
      <c r="B139" s="19" t="n"/>
      <c r="C139" s="19" t="n"/>
      <c r="D139" s="19" t="n"/>
      <c r="E139" s="20" t="n"/>
      <c r="F139" s="20" t="n"/>
      <c r="G139" s="21">
        <f>IF(E139="","",E139-IFERROR(F139,0))</f>
        <v/>
      </c>
      <c r="H139" s="22">
        <f>IFERROR(IF(MONTH(A139)&lt;=3,"Q1",IF(MONTH(A139)&lt;=5,"Q2",IF(MONTH(A139)&lt;=8,"Q3","Q4"))),"")</f>
        <v/>
      </c>
    </row>
    <row r="140" ht="18" customHeight="1">
      <c r="A140" s="18" t="n"/>
      <c r="B140" s="19" t="n"/>
      <c r="C140" s="19" t="n"/>
      <c r="D140" s="19" t="n"/>
      <c r="E140" s="20" t="n"/>
      <c r="F140" s="20" t="n"/>
      <c r="G140" s="21">
        <f>IF(E140="","",E140-IFERROR(F140,0))</f>
        <v/>
      </c>
      <c r="H140" s="22">
        <f>IFERROR(IF(MONTH(A140)&lt;=3,"Q1",IF(MONTH(A140)&lt;=5,"Q2",IF(MONTH(A140)&lt;=8,"Q3","Q4"))),"")</f>
        <v/>
      </c>
    </row>
    <row r="141" ht="18" customHeight="1">
      <c r="A141" s="18" t="n"/>
      <c r="B141" s="19" t="n"/>
      <c r="C141" s="19" t="n"/>
      <c r="D141" s="19" t="n"/>
      <c r="E141" s="20" t="n"/>
      <c r="F141" s="20" t="n"/>
      <c r="G141" s="21">
        <f>IF(E141="","",E141-IFERROR(F141,0))</f>
        <v/>
      </c>
      <c r="H141" s="22">
        <f>IFERROR(IF(MONTH(A141)&lt;=3,"Q1",IF(MONTH(A141)&lt;=5,"Q2",IF(MONTH(A141)&lt;=8,"Q3","Q4"))),"")</f>
        <v/>
      </c>
    </row>
    <row r="142" ht="18" customHeight="1">
      <c r="A142" s="18" t="n"/>
      <c r="B142" s="19" t="n"/>
      <c r="C142" s="19" t="n"/>
      <c r="D142" s="19" t="n"/>
      <c r="E142" s="20" t="n"/>
      <c r="F142" s="20" t="n"/>
      <c r="G142" s="21">
        <f>IF(E142="","",E142-IFERROR(F142,0))</f>
        <v/>
      </c>
      <c r="H142" s="22">
        <f>IFERROR(IF(MONTH(A142)&lt;=3,"Q1",IF(MONTH(A142)&lt;=5,"Q2",IF(MONTH(A142)&lt;=8,"Q3","Q4"))),"")</f>
        <v/>
      </c>
    </row>
    <row r="143" ht="18" customHeight="1">
      <c r="A143" s="18" t="n"/>
      <c r="B143" s="19" t="n"/>
      <c r="C143" s="19" t="n"/>
      <c r="D143" s="19" t="n"/>
      <c r="E143" s="20" t="n"/>
      <c r="F143" s="20" t="n"/>
      <c r="G143" s="21">
        <f>IF(E143="","",E143-IFERROR(F143,0))</f>
        <v/>
      </c>
      <c r="H143" s="22">
        <f>IFERROR(IF(MONTH(A143)&lt;=3,"Q1",IF(MONTH(A143)&lt;=5,"Q2",IF(MONTH(A143)&lt;=8,"Q3","Q4"))),"")</f>
        <v/>
      </c>
    </row>
    <row r="144" ht="18" customHeight="1">
      <c r="A144" s="18" t="n"/>
      <c r="B144" s="19" t="n"/>
      <c r="C144" s="19" t="n"/>
      <c r="D144" s="19" t="n"/>
      <c r="E144" s="20" t="n"/>
      <c r="F144" s="20" t="n"/>
      <c r="G144" s="21">
        <f>IF(E144="","",E144-IFERROR(F144,0))</f>
        <v/>
      </c>
      <c r="H144" s="22">
        <f>IFERROR(IF(MONTH(A144)&lt;=3,"Q1",IF(MONTH(A144)&lt;=5,"Q2",IF(MONTH(A144)&lt;=8,"Q3","Q4"))),"")</f>
        <v/>
      </c>
    </row>
    <row r="145" ht="18" customHeight="1">
      <c r="A145" s="18" t="n"/>
      <c r="B145" s="19" t="n"/>
      <c r="C145" s="19" t="n"/>
      <c r="D145" s="19" t="n"/>
      <c r="E145" s="20" t="n"/>
      <c r="F145" s="20" t="n"/>
      <c r="G145" s="21">
        <f>IF(E145="","",E145-IFERROR(F145,0))</f>
        <v/>
      </c>
      <c r="H145" s="22">
        <f>IFERROR(IF(MONTH(A145)&lt;=3,"Q1",IF(MONTH(A145)&lt;=5,"Q2",IF(MONTH(A145)&lt;=8,"Q3","Q4"))),"")</f>
        <v/>
      </c>
    </row>
    <row r="146" ht="18" customHeight="1">
      <c r="A146" s="18" t="n"/>
      <c r="B146" s="19" t="n"/>
      <c r="C146" s="19" t="n"/>
      <c r="D146" s="19" t="n"/>
      <c r="E146" s="20" t="n"/>
      <c r="F146" s="20" t="n"/>
      <c r="G146" s="21">
        <f>IF(E146="","",E146-IFERROR(F146,0))</f>
        <v/>
      </c>
      <c r="H146" s="22">
        <f>IFERROR(IF(MONTH(A146)&lt;=3,"Q1",IF(MONTH(A146)&lt;=5,"Q2",IF(MONTH(A146)&lt;=8,"Q3","Q4"))),"")</f>
        <v/>
      </c>
    </row>
    <row r="147" ht="18" customHeight="1">
      <c r="A147" s="18" t="n"/>
      <c r="B147" s="19" t="n"/>
      <c r="C147" s="19" t="n"/>
      <c r="D147" s="19" t="n"/>
      <c r="E147" s="20" t="n"/>
      <c r="F147" s="20" t="n"/>
      <c r="G147" s="21">
        <f>IF(E147="","",E147-IFERROR(F147,0))</f>
        <v/>
      </c>
      <c r="H147" s="22">
        <f>IFERROR(IF(MONTH(A147)&lt;=3,"Q1",IF(MONTH(A147)&lt;=5,"Q2",IF(MONTH(A147)&lt;=8,"Q3","Q4"))),"")</f>
        <v/>
      </c>
    </row>
    <row r="148" ht="18" customHeight="1">
      <c r="A148" s="18" t="n"/>
      <c r="B148" s="19" t="n"/>
      <c r="C148" s="19" t="n"/>
      <c r="D148" s="19" t="n"/>
      <c r="E148" s="20" t="n"/>
      <c r="F148" s="20" t="n"/>
      <c r="G148" s="21">
        <f>IF(E148="","",E148-IFERROR(F148,0))</f>
        <v/>
      </c>
      <c r="H148" s="22">
        <f>IFERROR(IF(MONTH(A148)&lt;=3,"Q1",IF(MONTH(A148)&lt;=5,"Q2",IF(MONTH(A148)&lt;=8,"Q3","Q4"))),"")</f>
        <v/>
      </c>
    </row>
    <row r="149" ht="18" customHeight="1">
      <c r="A149" s="18" t="n"/>
      <c r="B149" s="19" t="n"/>
      <c r="C149" s="19" t="n"/>
      <c r="D149" s="19" t="n"/>
      <c r="E149" s="20" t="n"/>
      <c r="F149" s="20" t="n"/>
      <c r="G149" s="21">
        <f>IF(E149="","",E149-IFERROR(F149,0))</f>
        <v/>
      </c>
      <c r="H149" s="22">
        <f>IFERROR(IF(MONTH(A149)&lt;=3,"Q1",IF(MONTH(A149)&lt;=5,"Q2",IF(MONTH(A149)&lt;=8,"Q3","Q4"))),"")</f>
        <v/>
      </c>
    </row>
    <row r="150" ht="18" customHeight="1">
      <c r="A150" s="18" t="n"/>
      <c r="B150" s="19" t="n"/>
      <c r="C150" s="19" t="n"/>
      <c r="D150" s="19" t="n"/>
      <c r="E150" s="20" t="n"/>
      <c r="F150" s="20" t="n"/>
      <c r="G150" s="21">
        <f>IF(E150="","",E150-IFERROR(F150,0))</f>
        <v/>
      </c>
      <c r="H150" s="22">
        <f>IFERROR(IF(MONTH(A150)&lt;=3,"Q1",IF(MONTH(A150)&lt;=5,"Q2",IF(MONTH(A150)&lt;=8,"Q3","Q4"))),"")</f>
        <v/>
      </c>
    </row>
    <row r="151" ht="18" customHeight="1">
      <c r="A151" s="18" t="n"/>
      <c r="B151" s="19" t="n"/>
      <c r="C151" s="19" t="n"/>
      <c r="D151" s="19" t="n"/>
      <c r="E151" s="20" t="n"/>
      <c r="F151" s="20" t="n"/>
      <c r="G151" s="21">
        <f>IF(E151="","",E151-IFERROR(F151,0))</f>
        <v/>
      </c>
      <c r="H151" s="22">
        <f>IFERROR(IF(MONTH(A151)&lt;=3,"Q1",IF(MONTH(A151)&lt;=5,"Q2",IF(MONTH(A151)&lt;=8,"Q3","Q4"))),"")</f>
        <v/>
      </c>
    </row>
    <row r="152" ht="18" customHeight="1">
      <c r="A152" s="18" t="n"/>
      <c r="B152" s="19" t="n"/>
      <c r="C152" s="19" t="n"/>
      <c r="D152" s="19" t="n"/>
      <c r="E152" s="20" t="n"/>
      <c r="F152" s="20" t="n"/>
      <c r="G152" s="21">
        <f>IF(E152="","",E152-IFERROR(F152,0))</f>
        <v/>
      </c>
      <c r="H152" s="22">
        <f>IFERROR(IF(MONTH(A152)&lt;=3,"Q1",IF(MONTH(A152)&lt;=5,"Q2",IF(MONTH(A152)&lt;=8,"Q3","Q4"))),"")</f>
        <v/>
      </c>
    </row>
    <row r="153" ht="18" customHeight="1">
      <c r="A153" s="18" t="n"/>
      <c r="B153" s="19" t="n"/>
      <c r="C153" s="19" t="n"/>
      <c r="D153" s="19" t="n"/>
      <c r="E153" s="20" t="n"/>
      <c r="F153" s="20" t="n"/>
      <c r="G153" s="21">
        <f>IF(E153="","",E153-IFERROR(F153,0))</f>
        <v/>
      </c>
      <c r="H153" s="22">
        <f>IFERROR(IF(MONTH(A153)&lt;=3,"Q1",IF(MONTH(A153)&lt;=5,"Q2",IF(MONTH(A153)&lt;=8,"Q3","Q4"))),"")</f>
        <v/>
      </c>
    </row>
    <row r="154" ht="18" customHeight="1">
      <c r="A154" s="18" t="n"/>
      <c r="B154" s="19" t="n"/>
      <c r="C154" s="19" t="n"/>
      <c r="D154" s="19" t="n"/>
      <c r="E154" s="20" t="n"/>
      <c r="F154" s="20" t="n"/>
      <c r="G154" s="21">
        <f>IF(E154="","",E154-IFERROR(F154,0))</f>
        <v/>
      </c>
      <c r="H154" s="22">
        <f>IFERROR(IF(MONTH(A154)&lt;=3,"Q1",IF(MONTH(A154)&lt;=5,"Q2",IF(MONTH(A154)&lt;=8,"Q3","Q4"))),"")</f>
        <v/>
      </c>
    </row>
    <row r="155" ht="18" customHeight="1">
      <c r="A155" s="18" t="n"/>
      <c r="B155" s="19" t="n"/>
      <c r="C155" s="19" t="n"/>
      <c r="D155" s="19" t="n"/>
      <c r="E155" s="20" t="n"/>
      <c r="F155" s="20" t="n"/>
      <c r="G155" s="21">
        <f>IF(E155="","",E155-IFERROR(F155,0))</f>
        <v/>
      </c>
      <c r="H155" s="22">
        <f>IFERROR(IF(MONTH(A155)&lt;=3,"Q1",IF(MONTH(A155)&lt;=5,"Q2",IF(MONTH(A155)&lt;=8,"Q3","Q4"))),"")</f>
        <v/>
      </c>
    </row>
    <row r="156" ht="18" customHeight="1">
      <c r="A156" s="18" t="n"/>
      <c r="B156" s="19" t="n"/>
      <c r="C156" s="19" t="n"/>
      <c r="D156" s="19" t="n"/>
      <c r="E156" s="20" t="n"/>
      <c r="F156" s="20" t="n"/>
      <c r="G156" s="21">
        <f>IF(E156="","",E156-IFERROR(F156,0))</f>
        <v/>
      </c>
      <c r="H156" s="22">
        <f>IFERROR(IF(MONTH(A156)&lt;=3,"Q1",IF(MONTH(A156)&lt;=5,"Q2",IF(MONTH(A156)&lt;=8,"Q3","Q4"))),"")</f>
        <v/>
      </c>
    </row>
    <row r="157" ht="18" customHeight="1">
      <c r="A157" s="18" t="n"/>
      <c r="B157" s="19" t="n"/>
      <c r="C157" s="19" t="n"/>
      <c r="D157" s="19" t="n"/>
      <c r="E157" s="20" t="n"/>
      <c r="F157" s="20" t="n"/>
      <c r="G157" s="21">
        <f>IF(E157="","",E157-IFERROR(F157,0))</f>
        <v/>
      </c>
      <c r="H157" s="22">
        <f>IFERROR(IF(MONTH(A157)&lt;=3,"Q1",IF(MONTH(A157)&lt;=5,"Q2",IF(MONTH(A157)&lt;=8,"Q3","Q4"))),"")</f>
        <v/>
      </c>
    </row>
    <row r="158" ht="18" customHeight="1">
      <c r="A158" s="18" t="n"/>
      <c r="B158" s="19" t="n"/>
      <c r="C158" s="19" t="n"/>
      <c r="D158" s="19" t="n"/>
      <c r="E158" s="20" t="n"/>
      <c r="F158" s="20" t="n"/>
      <c r="G158" s="21">
        <f>IF(E158="","",E158-IFERROR(F158,0))</f>
        <v/>
      </c>
      <c r="H158" s="22">
        <f>IFERROR(IF(MONTH(A158)&lt;=3,"Q1",IF(MONTH(A158)&lt;=5,"Q2",IF(MONTH(A158)&lt;=8,"Q3","Q4"))),"")</f>
        <v/>
      </c>
    </row>
    <row r="159" ht="18" customHeight="1">
      <c r="A159" s="18" t="n"/>
      <c r="B159" s="19" t="n"/>
      <c r="C159" s="19" t="n"/>
      <c r="D159" s="19" t="n"/>
      <c r="E159" s="20" t="n"/>
      <c r="F159" s="20" t="n"/>
      <c r="G159" s="21">
        <f>IF(E159="","",E159-IFERROR(F159,0))</f>
        <v/>
      </c>
      <c r="H159" s="22">
        <f>IFERROR(IF(MONTH(A159)&lt;=3,"Q1",IF(MONTH(A159)&lt;=5,"Q2",IF(MONTH(A159)&lt;=8,"Q3","Q4"))),"")</f>
        <v/>
      </c>
    </row>
    <row r="160" ht="18" customHeight="1">
      <c r="A160" s="18" t="n"/>
      <c r="B160" s="19" t="n"/>
      <c r="C160" s="19" t="n"/>
      <c r="D160" s="19" t="n"/>
      <c r="E160" s="20" t="n"/>
      <c r="F160" s="20" t="n"/>
      <c r="G160" s="21">
        <f>IF(E160="","",E160-IFERROR(F160,0))</f>
        <v/>
      </c>
      <c r="H160" s="22">
        <f>IFERROR(IF(MONTH(A160)&lt;=3,"Q1",IF(MONTH(A160)&lt;=5,"Q2",IF(MONTH(A160)&lt;=8,"Q3","Q4"))),"")</f>
        <v/>
      </c>
    </row>
    <row r="161" ht="18" customHeight="1">
      <c r="A161" s="18" t="n"/>
      <c r="B161" s="19" t="n"/>
      <c r="C161" s="19" t="n"/>
      <c r="D161" s="19" t="n"/>
      <c r="E161" s="20" t="n"/>
      <c r="F161" s="20" t="n"/>
      <c r="G161" s="21">
        <f>IF(E161="","",E161-IFERROR(F161,0))</f>
        <v/>
      </c>
      <c r="H161" s="22">
        <f>IFERROR(IF(MONTH(A161)&lt;=3,"Q1",IF(MONTH(A161)&lt;=5,"Q2",IF(MONTH(A161)&lt;=8,"Q3","Q4"))),"")</f>
        <v/>
      </c>
    </row>
    <row r="162" ht="18" customHeight="1">
      <c r="A162" s="18" t="n"/>
      <c r="B162" s="19" t="n"/>
      <c r="C162" s="19" t="n"/>
      <c r="D162" s="19" t="n"/>
      <c r="E162" s="20" t="n"/>
      <c r="F162" s="20" t="n"/>
      <c r="G162" s="21">
        <f>IF(E162="","",E162-IFERROR(F162,0))</f>
        <v/>
      </c>
      <c r="H162" s="22">
        <f>IFERROR(IF(MONTH(A162)&lt;=3,"Q1",IF(MONTH(A162)&lt;=5,"Q2",IF(MONTH(A162)&lt;=8,"Q3","Q4"))),"")</f>
        <v/>
      </c>
    </row>
    <row r="163" ht="18" customHeight="1">
      <c r="A163" s="18" t="n"/>
      <c r="B163" s="19" t="n"/>
      <c r="C163" s="19" t="n"/>
      <c r="D163" s="19" t="n"/>
      <c r="E163" s="20" t="n"/>
      <c r="F163" s="20" t="n"/>
      <c r="G163" s="21">
        <f>IF(E163="","",E163-IFERROR(F163,0))</f>
        <v/>
      </c>
      <c r="H163" s="22">
        <f>IFERROR(IF(MONTH(A163)&lt;=3,"Q1",IF(MONTH(A163)&lt;=5,"Q2",IF(MONTH(A163)&lt;=8,"Q3","Q4"))),"")</f>
        <v/>
      </c>
    </row>
    <row r="164" ht="18" customHeight="1">
      <c r="A164" s="18" t="n"/>
      <c r="B164" s="19" t="n"/>
      <c r="C164" s="19" t="n"/>
      <c r="D164" s="19" t="n"/>
      <c r="E164" s="20" t="n"/>
      <c r="F164" s="20" t="n"/>
      <c r="G164" s="21">
        <f>IF(E164="","",E164-IFERROR(F164,0))</f>
        <v/>
      </c>
      <c r="H164" s="22">
        <f>IFERROR(IF(MONTH(A164)&lt;=3,"Q1",IF(MONTH(A164)&lt;=5,"Q2",IF(MONTH(A164)&lt;=8,"Q3","Q4"))),"")</f>
        <v/>
      </c>
    </row>
    <row r="165" ht="18" customHeight="1">
      <c r="A165" s="18" t="n"/>
      <c r="B165" s="19" t="n"/>
      <c r="C165" s="19" t="n"/>
      <c r="D165" s="19" t="n"/>
      <c r="E165" s="20" t="n"/>
      <c r="F165" s="20" t="n"/>
      <c r="G165" s="21">
        <f>IF(E165="","",E165-IFERROR(F165,0))</f>
        <v/>
      </c>
      <c r="H165" s="22">
        <f>IFERROR(IF(MONTH(A165)&lt;=3,"Q1",IF(MONTH(A165)&lt;=5,"Q2",IF(MONTH(A165)&lt;=8,"Q3","Q4"))),"")</f>
        <v/>
      </c>
    </row>
    <row r="166" ht="18" customHeight="1">
      <c r="A166" s="18" t="n"/>
      <c r="B166" s="19" t="n"/>
      <c r="C166" s="19" t="n"/>
      <c r="D166" s="19" t="n"/>
      <c r="E166" s="20" t="n"/>
      <c r="F166" s="20" t="n"/>
      <c r="G166" s="21">
        <f>IF(E166="","",E166-IFERROR(F166,0))</f>
        <v/>
      </c>
      <c r="H166" s="22">
        <f>IFERROR(IF(MONTH(A166)&lt;=3,"Q1",IF(MONTH(A166)&lt;=5,"Q2",IF(MONTH(A166)&lt;=8,"Q3","Q4"))),"")</f>
        <v/>
      </c>
    </row>
    <row r="167" ht="18" customHeight="1">
      <c r="A167" s="18" t="n"/>
      <c r="B167" s="19" t="n"/>
      <c r="C167" s="19" t="n"/>
      <c r="D167" s="19" t="n"/>
      <c r="E167" s="20" t="n"/>
      <c r="F167" s="20" t="n"/>
      <c r="G167" s="21">
        <f>IF(E167="","",E167-IFERROR(F167,0))</f>
        <v/>
      </c>
      <c r="H167" s="22">
        <f>IFERROR(IF(MONTH(A167)&lt;=3,"Q1",IF(MONTH(A167)&lt;=5,"Q2",IF(MONTH(A167)&lt;=8,"Q3","Q4"))),"")</f>
        <v/>
      </c>
    </row>
    <row r="168" ht="18" customHeight="1">
      <c r="A168" s="18" t="n"/>
      <c r="B168" s="19" t="n"/>
      <c r="C168" s="19" t="n"/>
      <c r="D168" s="19" t="n"/>
      <c r="E168" s="20" t="n"/>
      <c r="F168" s="20" t="n"/>
      <c r="G168" s="21">
        <f>IF(E168="","",E168-IFERROR(F168,0))</f>
        <v/>
      </c>
      <c r="H168" s="22">
        <f>IFERROR(IF(MONTH(A168)&lt;=3,"Q1",IF(MONTH(A168)&lt;=5,"Q2",IF(MONTH(A168)&lt;=8,"Q3","Q4"))),"")</f>
        <v/>
      </c>
    </row>
    <row r="169" ht="18" customHeight="1">
      <c r="A169" s="18" t="n"/>
      <c r="B169" s="19" t="n"/>
      <c r="C169" s="19" t="n"/>
      <c r="D169" s="19" t="n"/>
      <c r="E169" s="20" t="n"/>
      <c r="F169" s="20" t="n"/>
      <c r="G169" s="21">
        <f>IF(E169="","",E169-IFERROR(F169,0))</f>
        <v/>
      </c>
      <c r="H169" s="22">
        <f>IFERROR(IF(MONTH(A169)&lt;=3,"Q1",IF(MONTH(A169)&lt;=5,"Q2",IF(MONTH(A169)&lt;=8,"Q3","Q4"))),"")</f>
        <v/>
      </c>
    </row>
    <row r="170" ht="18" customHeight="1">
      <c r="A170" s="18" t="n"/>
      <c r="B170" s="19" t="n"/>
      <c r="C170" s="19" t="n"/>
      <c r="D170" s="19" t="n"/>
      <c r="E170" s="20" t="n"/>
      <c r="F170" s="20" t="n"/>
      <c r="G170" s="21">
        <f>IF(E170="","",E170-IFERROR(F170,0))</f>
        <v/>
      </c>
      <c r="H170" s="22">
        <f>IFERROR(IF(MONTH(A170)&lt;=3,"Q1",IF(MONTH(A170)&lt;=5,"Q2",IF(MONTH(A170)&lt;=8,"Q3","Q4"))),"")</f>
        <v/>
      </c>
    </row>
    <row r="171" ht="18" customHeight="1">
      <c r="A171" s="18" t="n"/>
      <c r="B171" s="19" t="n"/>
      <c r="C171" s="19" t="n"/>
      <c r="D171" s="19" t="n"/>
      <c r="E171" s="20" t="n"/>
      <c r="F171" s="20" t="n"/>
      <c r="G171" s="21">
        <f>IF(E171="","",E171-IFERROR(F171,0))</f>
        <v/>
      </c>
      <c r="H171" s="22">
        <f>IFERROR(IF(MONTH(A171)&lt;=3,"Q1",IF(MONTH(A171)&lt;=5,"Q2",IF(MONTH(A171)&lt;=8,"Q3","Q4"))),"")</f>
        <v/>
      </c>
    </row>
    <row r="172" ht="18" customHeight="1">
      <c r="A172" s="18" t="n"/>
      <c r="B172" s="19" t="n"/>
      <c r="C172" s="19" t="n"/>
      <c r="D172" s="19" t="n"/>
      <c r="E172" s="20" t="n"/>
      <c r="F172" s="20" t="n"/>
      <c r="G172" s="21">
        <f>IF(E172="","",E172-IFERROR(F172,0))</f>
        <v/>
      </c>
      <c r="H172" s="22">
        <f>IFERROR(IF(MONTH(A172)&lt;=3,"Q1",IF(MONTH(A172)&lt;=5,"Q2",IF(MONTH(A172)&lt;=8,"Q3","Q4"))),"")</f>
        <v/>
      </c>
    </row>
    <row r="173" ht="18" customHeight="1">
      <c r="A173" s="18" t="n"/>
      <c r="B173" s="19" t="n"/>
      <c r="C173" s="19" t="n"/>
      <c r="D173" s="19" t="n"/>
      <c r="E173" s="20" t="n"/>
      <c r="F173" s="20" t="n"/>
      <c r="G173" s="21">
        <f>IF(E173="","",E173-IFERROR(F173,0))</f>
        <v/>
      </c>
      <c r="H173" s="22">
        <f>IFERROR(IF(MONTH(A173)&lt;=3,"Q1",IF(MONTH(A173)&lt;=5,"Q2",IF(MONTH(A173)&lt;=8,"Q3","Q4"))),"")</f>
        <v/>
      </c>
    </row>
    <row r="174" ht="18" customHeight="1">
      <c r="A174" s="18" t="n"/>
      <c r="B174" s="19" t="n"/>
      <c r="C174" s="19" t="n"/>
      <c r="D174" s="19" t="n"/>
      <c r="E174" s="20" t="n"/>
      <c r="F174" s="20" t="n"/>
      <c r="G174" s="21">
        <f>IF(E174="","",E174-IFERROR(F174,0))</f>
        <v/>
      </c>
      <c r="H174" s="22">
        <f>IFERROR(IF(MONTH(A174)&lt;=3,"Q1",IF(MONTH(A174)&lt;=5,"Q2",IF(MONTH(A174)&lt;=8,"Q3","Q4"))),"")</f>
        <v/>
      </c>
    </row>
    <row r="175" ht="18" customHeight="1">
      <c r="A175" s="18" t="n"/>
      <c r="B175" s="19" t="n"/>
      <c r="C175" s="19" t="n"/>
      <c r="D175" s="19" t="n"/>
      <c r="E175" s="20" t="n"/>
      <c r="F175" s="20" t="n"/>
      <c r="G175" s="21">
        <f>IF(E175="","",E175-IFERROR(F175,0))</f>
        <v/>
      </c>
      <c r="H175" s="22">
        <f>IFERROR(IF(MONTH(A175)&lt;=3,"Q1",IF(MONTH(A175)&lt;=5,"Q2",IF(MONTH(A175)&lt;=8,"Q3","Q4"))),"")</f>
        <v/>
      </c>
    </row>
    <row r="176" ht="18" customHeight="1">
      <c r="A176" s="18" t="n"/>
      <c r="B176" s="19" t="n"/>
      <c r="C176" s="19" t="n"/>
      <c r="D176" s="19" t="n"/>
      <c r="E176" s="20" t="n"/>
      <c r="F176" s="20" t="n"/>
      <c r="G176" s="21">
        <f>IF(E176="","",E176-IFERROR(F176,0))</f>
        <v/>
      </c>
      <c r="H176" s="22">
        <f>IFERROR(IF(MONTH(A176)&lt;=3,"Q1",IF(MONTH(A176)&lt;=5,"Q2",IF(MONTH(A176)&lt;=8,"Q3","Q4"))),"")</f>
        <v/>
      </c>
    </row>
    <row r="177" ht="18" customHeight="1">
      <c r="A177" s="18" t="n"/>
      <c r="B177" s="19" t="n"/>
      <c r="C177" s="19" t="n"/>
      <c r="D177" s="19" t="n"/>
      <c r="E177" s="20" t="n"/>
      <c r="F177" s="20" t="n"/>
      <c r="G177" s="21">
        <f>IF(E177="","",E177-IFERROR(F177,0))</f>
        <v/>
      </c>
      <c r="H177" s="22">
        <f>IFERROR(IF(MONTH(A177)&lt;=3,"Q1",IF(MONTH(A177)&lt;=5,"Q2",IF(MONTH(A177)&lt;=8,"Q3","Q4"))),"")</f>
        <v/>
      </c>
    </row>
    <row r="178" ht="18" customHeight="1">
      <c r="A178" s="18" t="n"/>
      <c r="B178" s="19" t="n"/>
      <c r="C178" s="19" t="n"/>
      <c r="D178" s="19" t="n"/>
      <c r="E178" s="20" t="n"/>
      <c r="F178" s="20" t="n"/>
      <c r="G178" s="21">
        <f>IF(E178="","",E178-IFERROR(F178,0))</f>
        <v/>
      </c>
      <c r="H178" s="22">
        <f>IFERROR(IF(MONTH(A178)&lt;=3,"Q1",IF(MONTH(A178)&lt;=5,"Q2",IF(MONTH(A178)&lt;=8,"Q3","Q4"))),"")</f>
        <v/>
      </c>
    </row>
    <row r="179" ht="18" customHeight="1">
      <c r="A179" s="18" t="n"/>
      <c r="B179" s="19" t="n"/>
      <c r="C179" s="19" t="n"/>
      <c r="D179" s="19" t="n"/>
      <c r="E179" s="20" t="n"/>
      <c r="F179" s="20" t="n"/>
      <c r="G179" s="21">
        <f>IF(E179="","",E179-IFERROR(F179,0))</f>
        <v/>
      </c>
      <c r="H179" s="22">
        <f>IFERROR(IF(MONTH(A179)&lt;=3,"Q1",IF(MONTH(A179)&lt;=5,"Q2",IF(MONTH(A179)&lt;=8,"Q3","Q4"))),"")</f>
        <v/>
      </c>
    </row>
    <row r="180" ht="18" customHeight="1">
      <c r="A180" s="18" t="n"/>
      <c r="B180" s="19" t="n"/>
      <c r="C180" s="19" t="n"/>
      <c r="D180" s="19" t="n"/>
      <c r="E180" s="20" t="n"/>
      <c r="F180" s="20" t="n"/>
      <c r="G180" s="21">
        <f>IF(E180="","",E180-IFERROR(F180,0))</f>
        <v/>
      </c>
      <c r="H180" s="22">
        <f>IFERROR(IF(MONTH(A180)&lt;=3,"Q1",IF(MONTH(A180)&lt;=5,"Q2",IF(MONTH(A180)&lt;=8,"Q3","Q4"))),"")</f>
        <v/>
      </c>
    </row>
    <row r="181" ht="18" customHeight="1">
      <c r="A181" s="18" t="n"/>
      <c r="B181" s="19" t="n"/>
      <c r="C181" s="19" t="n"/>
      <c r="D181" s="19" t="n"/>
      <c r="E181" s="20" t="n"/>
      <c r="F181" s="20" t="n"/>
      <c r="G181" s="21">
        <f>IF(E181="","",E181-IFERROR(F181,0))</f>
        <v/>
      </c>
      <c r="H181" s="22">
        <f>IFERROR(IF(MONTH(A181)&lt;=3,"Q1",IF(MONTH(A181)&lt;=5,"Q2",IF(MONTH(A181)&lt;=8,"Q3","Q4"))),"")</f>
        <v/>
      </c>
    </row>
    <row r="182" ht="18" customHeight="1">
      <c r="A182" s="18" t="n"/>
      <c r="B182" s="19" t="n"/>
      <c r="C182" s="19" t="n"/>
      <c r="D182" s="19" t="n"/>
      <c r="E182" s="20" t="n"/>
      <c r="F182" s="20" t="n"/>
      <c r="G182" s="21">
        <f>IF(E182="","",E182-IFERROR(F182,0))</f>
        <v/>
      </c>
      <c r="H182" s="22">
        <f>IFERROR(IF(MONTH(A182)&lt;=3,"Q1",IF(MONTH(A182)&lt;=5,"Q2",IF(MONTH(A182)&lt;=8,"Q3","Q4"))),"")</f>
        <v/>
      </c>
    </row>
    <row r="183" ht="18" customHeight="1">
      <c r="A183" s="18" t="n"/>
      <c r="B183" s="19" t="n"/>
      <c r="C183" s="19" t="n"/>
      <c r="D183" s="19" t="n"/>
      <c r="E183" s="20" t="n"/>
      <c r="F183" s="20" t="n"/>
      <c r="G183" s="21">
        <f>IF(E183="","",E183-IFERROR(F183,0))</f>
        <v/>
      </c>
      <c r="H183" s="22">
        <f>IFERROR(IF(MONTH(A183)&lt;=3,"Q1",IF(MONTH(A183)&lt;=5,"Q2",IF(MONTH(A183)&lt;=8,"Q3","Q4"))),"")</f>
        <v/>
      </c>
    </row>
    <row r="184" ht="18" customHeight="1">
      <c r="A184" s="18" t="n"/>
      <c r="B184" s="19" t="n"/>
      <c r="C184" s="19" t="n"/>
      <c r="D184" s="19" t="n"/>
      <c r="E184" s="20" t="n"/>
      <c r="F184" s="20" t="n"/>
      <c r="G184" s="21">
        <f>IF(E184="","",E184-IFERROR(F184,0))</f>
        <v/>
      </c>
      <c r="H184" s="22">
        <f>IFERROR(IF(MONTH(A184)&lt;=3,"Q1",IF(MONTH(A184)&lt;=5,"Q2",IF(MONTH(A184)&lt;=8,"Q3","Q4"))),"")</f>
        <v/>
      </c>
    </row>
    <row r="185" ht="18" customHeight="1">
      <c r="A185" s="18" t="n"/>
      <c r="B185" s="19" t="n"/>
      <c r="C185" s="19" t="n"/>
      <c r="D185" s="19" t="n"/>
      <c r="E185" s="20" t="n"/>
      <c r="F185" s="20" t="n"/>
      <c r="G185" s="21">
        <f>IF(E185="","",E185-IFERROR(F185,0))</f>
        <v/>
      </c>
      <c r="H185" s="22">
        <f>IFERROR(IF(MONTH(A185)&lt;=3,"Q1",IF(MONTH(A185)&lt;=5,"Q2",IF(MONTH(A185)&lt;=8,"Q3","Q4"))),"")</f>
        <v/>
      </c>
    </row>
    <row r="186" ht="18" customHeight="1">
      <c r="A186" s="18" t="n"/>
      <c r="B186" s="19" t="n"/>
      <c r="C186" s="19" t="n"/>
      <c r="D186" s="19" t="n"/>
      <c r="E186" s="20" t="n"/>
      <c r="F186" s="20" t="n"/>
      <c r="G186" s="21">
        <f>IF(E186="","",E186-IFERROR(F186,0))</f>
        <v/>
      </c>
      <c r="H186" s="22">
        <f>IFERROR(IF(MONTH(A186)&lt;=3,"Q1",IF(MONTH(A186)&lt;=5,"Q2",IF(MONTH(A186)&lt;=8,"Q3","Q4"))),"")</f>
        <v/>
      </c>
    </row>
    <row r="187" ht="18" customHeight="1">
      <c r="A187" s="18" t="n"/>
      <c r="B187" s="19" t="n"/>
      <c r="C187" s="19" t="n"/>
      <c r="D187" s="19" t="n"/>
      <c r="E187" s="20" t="n"/>
      <c r="F187" s="20" t="n"/>
      <c r="G187" s="21">
        <f>IF(E187="","",E187-IFERROR(F187,0))</f>
        <v/>
      </c>
      <c r="H187" s="22">
        <f>IFERROR(IF(MONTH(A187)&lt;=3,"Q1",IF(MONTH(A187)&lt;=5,"Q2",IF(MONTH(A187)&lt;=8,"Q3","Q4"))),"")</f>
        <v/>
      </c>
    </row>
    <row r="188" ht="18" customHeight="1">
      <c r="A188" s="18" t="n"/>
      <c r="B188" s="19" t="n"/>
      <c r="C188" s="19" t="n"/>
      <c r="D188" s="19" t="n"/>
      <c r="E188" s="20" t="n"/>
      <c r="F188" s="20" t="n"/>
      <c r="G188" s="21">
        <f>IF(E188="","",E188-IFERROR(F188,0))</f>
        <v/>
      </c>
      <c r="H188" s="22">
        <f>IFERROR(IF(MONTH(A188)&lt;=3,"Q1",IF(MONTH(A188)&lt;=5,"Q2",IF(MONTH(A188)&lt;=8,"Q3","Q4"))),"")</f>
        <v/>
      </c>
    </row>
    <row r="189" ht="18" customHeight="1">
      <c r="A189" s="18" t="n"/>
      <c r="B189" s="19" t="n"/>
      <c r="C189" s="19" t="n"/>
      <c r="D189" s="19" t="n"/>
      <c r="E189" s="20" t="n"/>
      <c r="F189" s="20" t="n"/>
      <c r="G189" s="21">
        <f>IF(E189="","",E189-IFERROR(F189,0))</f>
        <v/>
      </c>
      <c r="H189" s="22">
        <f>IFERROR(IF(MONTH(A189)&lt;=3,"Q1",IF(MONTH(A189)&lt;=5,"Q2",IF(MONTH(A189)&lt;=8,"Q3","Q4"))),"")</f>
        <v/>
      </c>
    </row>
    <row r="190" ht="18" customHeight="1">
      <c r="A190" s="18" t="n"/>
      <c r="B190" s="19" t="n"/>
      <c r="C190" s="19" t="n"/>
      <c r="D190" s="19" t="n"/>
      <c r="E190" s="20" t="n"/>
      <c r="F190" s="20" t="n"/>
      <c r="G190" s="21">
        <f>IF(E190="","",E190-IFERROR(F190,0))</f>
        <v/>
      </c>
      <c r="H190" s="22">
        <f>IFERROR(IF(MONTH(A190)&lt;=3,"Q1",IF(MONTH(A190)&lt;=5,"Q2",IF(MONTH(A190)&lt;=8,"Q3","Q4"))),"")</f>
        <v/>
      </c>
    </row>
    <row r="191" ht="18" customHeight="1">
      <c r="A191" s="18" t="n"/>
      <c r="B191" s="19" t="n"/>
      <c r="C191" s="19" t="n"/>
      <c r="D191" s="19" t="n"/>
      <c r="E191" s="20" t="n"/>
      <c r="F191" s="20" t="n"/>
      <c r="G191" s="21">
        <f>IF(E191="","",E191-IFERROR(F191,0))</f>
        <v/>
      </c>
      <c r="H191" s="22">
        <f>IFERROR(IF(MONTH(A191)&lt;=3,"Q1",IF(MONTH(A191)&lt;=5,"Q2",IF(MONTH(A191)&lt;=8,"Q3","Q4"))),"")</f>
        <v/>
      </c>
    </row>
    <row r="192" ht="18" customHeight="1">
      <c r="A192" s="18" t="n"/>
      <c r="B192" s="19" t="n"/>
      <c r="C192" s="19" t="n"/>
      <c r="D192" s="19" t="n"/>
      <c r="E192" s="20" t="n"/>
      <c r="F192" s="20" t="n"/>
      <c r="G192" s="21">
        <f>IF(E192="","",E192-IFERROR(F192,0))</f>
        <v/>
      </c>
      <c r="H192" s="22">
        <f>IFERROR(IF(MONTH(A192)&lt;=3,"Q1",IF(MONTH(A192)&lt;=5,"Q2",IF(MONTH(A192)&lt;=8,"Q3","Q4"))),"")</f>
        <v/>
      </c>
    </row>
    <row r="193" ht="18" customHeight="1">
      <c r="A193" s="18" t="n"/>
      <c r="B193" s="19" t="n"/>
      <c r="C193" s="19" t="n"/>
      <c r="D193" s="19" t="n"/>
      <c r="E193" s="20" t="n"/>
      <c r="F193" s="20" t="n"/>
      <c r="G193" s="21">
        <f>IF(E193="","",E193-IFERROR(F193,0))</f>
        <v/>
      </c>
      <c r="H193" s="22">
        <f>IFERROR(IF(MONTH(A193)&lt;=3,"Q1",IF(MONTH(A193)&lt;=5,"Q2",IF(MONTH(A193)&lt;=8,"Q3","Q4"))),"")</f>
        <v/>
      </c>
    </row>
    <row r="194" ht="18" customHeight="1">
      <c r="A194" s="18" t="n"/>
      <c r="B194" s="19" t="n"/>
      <c r="C194" s="19" t="n"/>
      <c r="D194" s="19" t="n"/>
      <c r="E194" s="20" t="n"/>
      <c r="F194" s="20" t="n"/>
      <c r="G194" s="21">
        <f>IF(E194="","",E194-IFERROR(F194,0))</f>
        <v/>
      </c>
      <c r="H194" s="22">
        <f>IFERROR(IF(MONTH(A194)&lt;=3,"Q1",IF(MONTH(A194)&lt;=5,"Q2",IF(MONTH(A194)&lt;=8,"Q3","Q4"))),"")</f>
        <v/>
      </c>
    </row>
    <row r="195" ht="18" customHeight="1">
      <c r="A195" s="18" t="n"/>
      <c r="B195" s="19" t="n"/>
      <c r="C195" s="19" t="n"/>
      <c r="D195" s="19" t="n"/>
      <c r="E195" s="20" t="n"/>
      <c r="F195" s="20" t="n"/>
      <c r="G195" s="21">
        <f>IF(E195="","",E195-IFERROR(F195,0))</f>
        <v/>
      </c>
      <c r="H195" s="22">
        <f>IFERROR(IF(MONTH(A195)&lt;=3,"Q1",IF(MONTH(A195)&lt;=5,"Q2",IF(MONTH(A195)&lt;=8,"Q3","Q4"))),"")</f>
        <v/>
      </c>
    </row>
    <row r="196" ht="18" customHeight="1">
      <c r="A196" s="18" t="n"/>
      <c r="B196" s="19" t="n"/>
      <c r="C196" s="19" t="n"/>
      <c r="D196" s="19" t="n"/>
      <c r="E196" s="20" t="n"/>
      <c r="F196" s="20" t="n"/>
      <c r="G196" s="21">
        <f>IF(E196="","",E196-IFERROR(F196,0))</f>
        <v/>
      </c>
      <c r="H196" s="22">
        <f>IFERROR(IF(MONTH(A196)&lt;=3,"Q1",IF(MONTH(A196)&lt;=5,"Q2",IF(MONTH(A196)&lt;=8,"Q3","Q4"))),"")</f>
        <v/>
      </c>
    </row>
    <row r="197" ht="18" customHeight="1">
      <c r="A197" s="18" t="n"/>
      <c r="B197" s="19" t="n"/>
      <c r="C197" s="19" t="n"/>
      <c r="D197" s="19" t="n"/>
      <c r="E197" s="20" t="n"/>
      <c r="F197" s="20" t="n"/>
      <c r="G197" s="21">
        <f>IF(E197="","",E197-IFERROR(F197,0))</f>
        <v/>
      </c>
      <c r="H197" s="22">
        <f>IFERROR(IF(MONTH(A197)&lt;=3,"Q1",IF(MONTH(A197)&lt;=5,"Q2",IF(MONTH(A197)&lt;=8,"Q3","Q4"))),"")</f>
        <v/>
      </c>
    </row>
    <row r="198" ht="18" customHeight="1">
      <c r="A198" s="18" t="n"/>
      <c r="B198" s="19" t="n"/>
      <c r="C198" s="19" t="n"/>
      <c r="D198" s="19" t="n"/>
      <c r="E198" s="20" t="n"/>
      <c r="F198" s="20" t="n"/>
      <c r="G198" s="21">
        <f>IF(E198="","",E198-IFERROR(F198,0))</f>
        <v/>
      </c>
      <c r="H198" s="22">
        <f>IFERROR(IF(MONTH(A198)&lt;=3,"Q1",IF(MONTH(A198)&lt;=5,"Q2",IF(MONTH(A198)&lt;=8,"Q3","Q4"))),"")</f>
        <v/>
      </c>
    </row>
    <row r="199" ht="18" customHeight="1">
      <c r="A199" s="18" t="n"/>
      <c r="B199" s="19" t="n"/>
      <c r="C199" s="19" t="n"/>
      <c r="D199" s="19" t="n"/>
      <c r="E199" s="20" t="n"/>
      <c r="F199" s="20" t="n"/>
      <c r="G199" s="21">
        <f>IF(E199="","",E199-IFERROR(F199,0))</f>
        <v/>
      </c>
      <c r="H199" s="22">
        <f>IFERROR(IF(MONTH(A199)&lt;=3,"Q1",IF(MONTH(A199)&lt;=5,"Q2",IF(MONTH(A199)&lt;=8,"Q3","Q4"))),"")</f>
        <v/>
      </c>
    </row>
    <row r="200" ht="18" customHeight="1">
      <c r="A200" s="18" t="n"/>
      <c r="B200" s="19" t="n"/>
      <c r="C200" s="19" t="n"/>
      <c r="D200" s="19" t="n"/>
      <c r="E200" s="20" t="n"/>
      <c r="F200" s="20" t="n"/>
      <c r="G200" s="21">
        <f>IF(E200="","",E200-IFERROR(F200,0))</f>
        <v/>
      </c>
      <c r="H200" s="22">
        <f>IFERROR(IF(MONTH(A200)&lt;=3,"Q1",IF(MONTH(A200)&lt;=5,"Q2",IF(MONTH(A200)&lt;=8,"Q3","Q4"))),"")</f>
        <v/>
      </c>
    </row>
    <row r="202">
      <c r="A202" s="3" t="inlineStr">
        <is>
          <t>OUTGROWING THIS?</t>
        </is>
      </c>
    </row>
    <row r="203" ht="52" customHeight="1">
      <c r="A203" s="4" t="inlineStr">
        <is>
          <t>Logging income twice — once in your sales channel and again in this sheet — is the work that gets skipped first when business is busy. Ardent Seller pulls Etsy orders automatically (with fees), records direct sales as you ship them, and rolls everything into the same Schedule C P&amp;L the Quarterly Worksheet needs — so the income side of estimated tax becomes a report, not a re-entry.</t>
        </is>
      </c>
    </row>
    <row r="204">
      <c r="A204" s="23" t="inlineStr">
        <is>
          <t>Run all of this automatically → Ardent Seller (free plan available, no credit card)</t>
        </is>
      </c>
    </row>
  </sheetData>
  <mergeCells count="12">
    <mergeCell ref="A4:H4"/>
    <mergeCell ref="D6:E6"/>
    <mergeCell ref="G5:G6"/>
    <mergeCell ref="H5:H6"/>
    <mergeCell ref="A2:H2"/>
    <mergeCell ref="A204:H204"/>
    <mergeCell ref="D5:E5"/>
    <mergeCell ref="A5:B5"/>
    <mergeCell ref="A203:H203"/>
    <mergeCell ref="A1:H1"/>
    <mergeCell ref="A202:H202"/>
    <mergeCell ref="A6:B6"/>
  </mergeCells>
  <dataValidations count="1">
    <dataValidation sqref="D8:D200" showDropDown="0" showInputMessage="0" showErrorMessage="0" allowBlank="1" errorTitle="Channel type" error="Pick a channel type from the list." type="list">
      <formula1>"Etsy,Wholesale,Direct,Square,Shopify,Amazon,Faire,Other"</formula1>
    </dataValidation>
  </dataValidations>
  <hyperlinks>
    <hyperlink xmlns:r="http://schemas.openxmlformats.org/officeDocument/2006/relationships" ref="A204" r:id="rId1"/>
  </hyperlink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46"/>
  <sheetViews>
    <sheetView showGridLines="0" workbookViewId="0">
      <pane ySplit="10" topLeftCell="A11" activePane="bottomLeft" state="frozen"/>
      <selection pane="bottomLeft" activeCell="A1" sqref="A1"/>
    </sheetView>
  </sheetViews>
  <sheetFormatPr baseColWidth="8" defaultRowHeight="15"/>
  <cols>
    <col width="60" customWidth="1" min="1" max="1"/>
    <col width="17" customWidth="1" min="2" max="2"/>
    <col width="17" customWidth="1" min="3" max="3"/>
    <col width="17" customWidth="1" min="4" max="4"/>
    <col width="17" customWidth="1" min="5" max="5"/>
    <col width="17" customWidth="1" min="6" max="6"/>
  </cols>
  <sheetData>
    <row r="1" ht="22" customHeight="1">
      <c r="A1" s="10" t="inlineStr">
        <is>
          <t>Quarterly Worksheet — your four estimated payments</t>
        </is>
      </c>
    </row>
    <row r="2" ht="32" customHeight="1">
      <c r="A2" s="11" t="inlineStr">
        <is>
          <t>Yellow = your input    Gray = formula. Set filing status and YTD inputs at the top, fill the four quarter columns, the four payments fall out at the bottom. Defaults use 2025 federal amounts — update the Reference tab each January.</t>
        </is>
      </c>
    </row>
    <row r="4" ht="22" customHeight="1">
      <c r="A4" s="12" t="inlineStr">
        <is>
          <t>STEP 1 — INPUTS</t>
        </is>
      </c>
    </row>
    <row r="5" ht="22" customHeight="1">
      <c r="A5" s="24" t="inlineStr">
        <is>
          <t>Filing status</t>
        </is>
      </c>
      <c r="B5" s="25" t="inlineStr">
        <is>
          <t>Single</t>
        </is>
      </c>
    </row>
    <row r="6" ht="36" customHeight="1">
      <c r="A6" s="24" t="inlineStr">
        <is>
          <t>Federal W-2 withholding expected for the full year ($)</t>
        </is>
      </c>
      <c r="B6" s="26" t="n">
        <v>0</v>
      </c>
      <c r="C6" s="11" t="inlineStr">
        <is>
          <t>↑ Enter your or your spouse's W-2 withholding for the year. $0 if neither has W-2 wages.</t>
        </is>
      </c>
    </row>
    <row r="7" ht="36" customHeight="1">
      <c r="A7" s="24" t="inlineStr">
        <is>
          <t>Other taxable income for the full year — W-2 wages, interest, dividends ($)</t>
        </is>
      </c>
      <c r="B7" s="26" t="n">
        <v>0</v>
      </c>
      <c r="C7" s="11" t="inlineStr">
        <is>
          <t>↑ Spouse's W-2 wages, dividends, interest, or side-job W-2 — anything taxable but not on the Income Log.</t>
        </is>
      </c>
    </row>
    <row r="8" ht="36" customHeight="1">
      <c r="A8" s="24" t="inlineStr">
        <is>
          <t>Standard deduction (auto from filing status — override if itemizing)</t>
        </is>
      </c>
      <c r="B8" s="27">
        <f>IF($B5="Single",Reference!C13,IF($B5="Married filing jointly",Reference!C14,Reference!C15))</f>
        <v/>
      </c>
      <c r="C8" s="11" t="inlineStr">
        <is>
          <t>↑ Auto-pulled from filing status. Type a different number here if you itemize.</t>
        </is>
      </c>
    </row>
    <row r="9" ht="6" customHeight="1"/>
    <row r="10" ht="22" customHeight="1">
      <c r="A10" s="12" t="inlineStr">
        <is>
          <t>STEP 2 — PER-QUARTER INCOME, EXPENSES, AND PAYMENTS ALREADY MADE</t>
        </is>
      </c>
    </row>
    <row r="11" ht="22" customHeight="1">
      <c r="A11" s="28" t="inlineStr"/>
      <c r="B11" s="29" t="inlineStr">
        <is>
          <t>Q1 (Jan–Mar)</t>
        </is>
      </c>
      <c r="C11" s="29" t="inlineStr">
        <is>
          <t>Q2 (Apr–May)</t>
        </is>
      </c>
      <c r="D11" s="29" t="inlineStr">
        <is>
          <t>Q3 (Jun–Aug)</t>
        </is>
      </c>
      <c r="E11" s="29" t="inlineStr">
        <is>
          <t>Q4 (Sep–Dec)</t>
        </is>
      </c>
      <c r="F11" s="29" t="inlineStr">
        <is>
          <t>Full year</t>
        </is>
      </c>
    </row>
    <row r="12" ht="20" customHeight="1">
      <c r="A12" s="24" t="inlineStr">
        <is>
          <t>Net business income (auto from Income Log)</t>
        </is>
      </c>
      <c r="B12" s="27">
        <f>'Income Log'!C5</f>
        <v/>
      </c>
      <c r="C12" s="27">
        <f>'Income Log'!F5</f>
        <v/>
      </c>
      <c r="D12" s="27">
        <f>'Income Log'!C6</f>
        <v/>
      </c>
      <c r="E12" s="27">
        <f>'Income Log'!F6</f>
        <v/>
      </c>
      <c r="F12" s="27">
        <f>SUM(B12:E12)</f>
        <v/>
      </c>
    </row>
    <row r="13" ht="20" customHeight="1">
      <c r="A13" s="24" t="inlineStr">
        <is>
          <t>Net business expenses for the quarter ($)</t>
        </is>
      </c>
      <c r="B13" s="26" t="n">
        <v>0</v>
      </c>
      <c r="C13" s="26" t="n">
        <v>0</v>
      </c>
      <c r="D13" s="26" t="n">
        <v>0</v>
      </c>
      <c r="E13" s="26" t="n">
        <v>0</v>
      </c>
      <c r="F13" s="27">
        <f>SUM(B13:E13)</f>
        <v/>
      </c>
    </row>
    <row r="14" ht="52" customHeight="1">
      <c r="A14" s="11" t="inlineStr">
        <is>
          <t xml:space="preserve">  ↑ pull these from the YTD column on the Schedule C Tracker, or your own quarterly P&amp;L. Net = total deductible expenses including COGS for that quarter.</t>
        </is>
      </c>
    </row>
    <row r="15" ht="20" customHeight="1">
      <c r="A15" s="24" t="inlineStr">
        <is>
          <t>Estimated payments already made for this quarter ($)</t>
        </is>
      </c>
      <c r="B15" s="26" t="n">
        <v>0</v>
      </c>
      <c r="C15" s="26" t="n">
        <v>0</v>
      </c>
      <c r="D15" s="26" t="n">
        <v>0</v>
      </c>
      <c r="E15" s="26" t="n">
        <v>0</v>
      </c>
      <c r="F15" s="27">
        <f>SUM(B15:E15)</f>
        <v/>
      </c>
    </row>
    <row r="16" ht="52" customHeight="1">
      <c r="A16" s="11" t="inlineStr">
        <is>
          <t xml:space="preserve">  ↑ after each deadline, log what you actually paid here so the next quarter's math nets out correctly. Includes both estimated payments and any voluntary tax payments.</t>
        </is>
      </c>
    </row>
    <row r="17" ht="6" customHeight="1"/>
    <row r="18" ht="22" customHeight="1">
      <c r="A18" s="30" t="inlineStr">
        <is>
          <t>STEP 3 — YTD ANNUALIZED PROJECTION</t>
        </is>
      </c>
    </row>
    <row r="19" ht="68" customHeight="1">
      <c r="A19" s="11" t="inlineStr">
        <is>
          <t>Each column shows what the year would look like if the rest of the year tracks the YTD average so far. Use the column matching the quarter you're paying — Q1 column at the Apr 15 deadline, Q2 column at Jun 15, and so on.</t>
        </is>
      </c>
    </row>
    <row r="20" ht="20" customHeight="1">
      <c r="A20" s="4" t="inlineStr">
        <is>
          <t>Cumulative net SE income through this quarter</t>
        </is>
      </c>
      <c r="B20" s="27">
        <f>SUM(B12:B12)-SUM(B13:B13)</f>
        <v/>
      </c>
      <c r="C20" s="27">
        <f>SUM(B12:C12)-SUM(B13:C13)</f>
        <v/>
      </c>
      <c r="D20" s="27">
        <f>SUM(B12:D12)-SUM(B13:D13)</f>
        <v/>
      </c>
      <c r="E20" s="27">
        <f>SUM(B12:E12)-SUM(B13:E13)</f>
        <v/>
      </c>
      <c r="F20" s="27">
        <f>E20</f>
        <v/>
      </c>
    </row>
    <row r="21" ht="20" customHeight="1">
      <c r="A21" s="4" t="inlineStr">
        <is>
          <t>Annualization factor (months in year ÷ months elapsed)</t>
        </is>
      </c>
      <c r="B21" s="31">
        <f>12/3</f>
        <v/>
      </c>
      <c r="C21" s="31">
        <f>12/5</f>
        <v/>
      </c>
      <c r="D21" s="31">
        <f>12/8</f>
        <v/>
      </c>
      <c r="E21" s="31">
        <f>12/12</f>
        <v/>
      </c>
      <c r="F21" s="31">
        <f>1</f>
        <v/>
      </c>
    </row>
    <row r="22" ht="20" customHeight="1">
      <c r="A22" s="24" t="inlineStr">
        <is>
          <t>Projected net SE income for the year</t>
        </is>
      </c>
      <c r="B22" s="27">
        <f>MAX(0,B20*B21)</f>
        <v/>
      </c>
      <c r="C22" s="27">
        <f>MAX(0,C20*C21)</f>
        <v/>
      </c>
      <c r="D22" s="27">
        <f>MAX(0,D20*D21)</f>
        <v/>
      </c>
      <c r="E22" s="27">
        <f>MAX(0,E20*E21)</f>
        <v/>
      </c>
    </row>
    <row r="23" ht="6" customHeight="1"/>
    <row r="24" ht="22" customHeight="1">
      <c r="A24" s="30" t="inlineStr">
        <is>
          <t>STEP 4 — SE TAX AND INCOME TAX (PER QUARTER)</t>
        </is>
      </c>
    </row>
    <row r="25" ht="20" customHeight="1">
      <c r="A25" s="4" t="inlineStr">
        <is>
          <t>Adjusted SE earnings (× 92.35%)</t>
        </is>
      </c>
      <c r="B25" s="27">
        <f>B22*Reference!$C$5</f>
        <v/>
      </c>
      <c r="C25" s="27">
        <f>C22*Reference!$C$5</f>
        <v/>
      </c>
      <c r="D25" s="27">
        <f>D22*Reference!$C$5</f>
        <v/>
      </c>
      <c r="E25" s="27">
        <f>E22*Reference!$C$5</f>
        <v/>
      </c>
    </row>
    <row r="26" ht="36" customHeight="1">
      <c r="A26" s="4" t="inlineStr">
        <is>
          <t>Social Security portion of SE tax (12.4%, capped at SS wage base)</t>
        </is>
      </c>
      <c r="B26" s="27">
        <f>MIN(B25,Reference!$C$10)*Reference!$C$6</f>
        <v/>
      </c>
      <c r="C26" s="27">
        <f>MIN(C25,Reference!$C$10)*Reference!$C$6</f>
        <v/>
      </c>
      <c r="D26" s="27">
        <f>MIN(D25,Reference!$C$10)*Reference!$C$6</f>
        <v/>
      </c>
      <c r="E26" s="27">
        <f>MIN(E25,Reference!$C$10)*Reference!$C$6</f>
        <v/>
      </c>
    </row>
    <row r="27" ht="20" customHeight="1">
      <c r="A27" s="4" t="inlineStr">
        <is>
          <t>Medicare portion of SE tax (2.9%, no cap)</t>
        </is>
      </c>
      <c r="B27" s="27">
        <f>B25*Reference!$C$7</f>
        <v/>
      </c>
      <c r="C27" s="27">
        <f>C25*Reference!$C$7</f>
        <v/>
      </c>
      <c r="D27" s="27">
        <f>D25*Reference!$C$7</f>
        <v/>
      </c>
      <c r="E27" s="27">
        <f>E25*Reference!$C$7</f>
        <v/>
      </c>
    </row>
    <row r="28" ht="20" customHeight="1">
      <c r="A28" s="24" t="inlineStr">
        <is>
          <t>Total self-employment tax</t>
        </is>
      </c>
      <c r="B28" s="27">
        <f>B26+B27</f>
        <v/>
      </c>
      <c r="C28" s="27">
        <f>C26+C27</f>
        <v/>
      </c>
      <c r="D28" s="27">
        <f>D26+D27</f>
        <v/>
      </c>
      <c r="E28" s="27">
        <f>E26+E27</f>
        <v/>
      </c>
    </row>
    <row r="29" ht="20" customHeight="1">
      <c r="A29" s="4" t="inlineStr">
        <is>
          <t>Half-SE-tax deduction (above-the-line)</t>
        </is>
      </c>
      <c r="B29" s="27">
        <f>B28/2</f>
        <v/>
      </c>
      <c r="C29" s="27">
        <f>C28/2</f>
        <v/>
      </c>
      <c r="D29" s="27">
        <f>D28/2</f>
        <v/>
      </c>
      <c r="E29" s="27">
        <f>E28/2</f>
        <v/>
      </c>
    </row>
    <row r="30" ht="36" customHeight="1">
      <c r="A30" s="4" t="inlineStr">
        <is>
          <t>Estimated AGI (SE income + other income − half-SE deduction)</t>
        </is>
      </c>
      <c r="B30" s="27">
        <f>B22+$B7-B29</f>
        <v/>
      </c>
      <c r="C30" s="27">
        <f>C22+$B7-C29</f>
        <v/>
      </c>
      <c r="D30" s="27">
        <f>D22+$B7-D29</f>
        <v/>
      </c>
      <c r="E30" s="27">
        <f>E22+$B7-E29</f>
        <v/>
      </c>
    </row>
    <row r="31" ht="20" customHeight="1">
      <c r="A31" s="4" t="inlineStr">
        <is>
          <t>Taxable income (AGI − standard deduction)</t>
        </is>
      </c>
      <c r="B31" s="27">
        <f>MAX(0,B30-$B8)</f>
        <v/>
      </c>
      <c r="C31" s="27">
        <f>MAX(0,C30-$B8)</f>
        <v/>
      </c>
      <c r="D31" s="27">
        <f>MAX(0,D30-$B8)</f>
        <v/>
      </c>
      <c r="E31" s="27">
        <f>MAX(0,E30-$B8)</f>
        <v/>
      </c>
    </row>
    <row r="32" ht="20" customHeight="1">
      <c r="A32" s="24" t="inlineStr">
        <is>
          <t>Federal income tax (progressive brackets)</t>
        </is>
      </c>
      <c r="B32" s="27">
        <f>SUMPRODUCT((B31&gt;INDEX(Reference!$D$20:$F$26,0,IF($B5="Single",1,IF($B5="Married filing jointly",2,3))))*(B31-INDEX(Reference!$D$20:$F$26,0,IF($B5="Single",1,IF($B5="Married filing jointly",2,3))))*Reference!$G$20:$G$26)</f>
        <v/>
      </c>
      <c r="C32" s="27">
        <f>SUMPRODUCT((C31&gt;INDEX(Reference!$D$20:$F$26,0,IF($B5="Single",1,IF($B5="Married filing jointly",2,3))))*(C31-INDEX(Reference!$D$20:$F$26,0,IF($B5="Single",1,IF($B5="Married filing jointly",2,3))))*Reference!$G$20:$G$26)</f>
        <v/>
      </c>
      <c r="D32" s="27">
        <f>SUMPRODUCT((D31&gt;INDEX(Reference!$D$20:$F$26,0,IF($B5="Single",1,IF($B5="Married filing jointly",2,3))))*(D31-INDEX(Reference!$D$20:$F$26,0,IF($B5="Single",1,IF($B5="Married filing jointly",2,3))))*Reference!$G$20:$G$26)</f>
        <v/>
      </c>
      <c r="E32" s="27">
        <f>SUMPRODUCT((E31&gt;INDEX(Reference!$D$20:$F$26,0,IF($B5="Single",1,IF($B5="Married filing jointly",2,3))))*(E31-INDEX(Reference!$D$20:$F$26,0,IF($B5="Single",1,IF($B5="Married filing jointly",2,3))))*Reference!$G$20:$G$26)</f>
        <v/>
      </c>
    </row>
    <row r="33" ht="20" customHeight="1">
      <c r="A33" s="24" t="inlineStr">
        <is>
          <t>Total federal tax (SE + income tax)</t>
        </is>
      </c>
      <c r="B33" s="27">
        <f>B28+B32</f>
        <v/>
      </c>
      <c r="C33" s="27">
        <f>C28+C32</f>
        <v/>
      </c>
      <c r="D33" s="27">
        <f>D28+D32</f>
        <v/>
      </c>
      <c r="E33" s="27">
        <f>E28+E32</f>
        <v/>
      </c>
    </row>
    <row r="34" ht="6" customHeight="1"/>
    <row r="35" ht="22" customHeight="1">
      <c r="A35" s="30" t="inlineStr">
        <is>
          <t>STEP 5 — QUARTERLY PAYMENT DUE (90% METHOD)</t>
        </is>
      </c>
    </row>
    <row r="36" ht="20" customHeight="1">
      <c r="A36" s="4" t="inlineStr">
        <is>
          <t>Annual required payment (90% of projected total tax)</t>
        </is>
      </c>
      <c r="B36" s="27">
        <f>B33*0.9</f>
        <v/>
      </c>
      <c r="C36" s="27">
        <f>C33*0.9</f>
        <v/>
      </c>
      <c r="D36" s="27">
        <f>D33*0.9</f>
        <v/>
      </c>
      <c r="E36" s="27">
        <f>E33*0.9</f>
        <v/>
      </c>
    </row>
    <row r="37" ht="20" customHeight="1">
      <c r="A37" s="4" t="inlineStr">
        <is>
          <t>Less: expected W-2 withholding for the year</t>
        </is>
      </c>
      <c r="B37" s="27">
        <f>$B6</f>
        <v/>
      </c>
      <c r="C37" s="27">
        <f>$B6</f>
        <v/>
      </c>
      <c r="D37" s="27">
        <f>$B6</f>
        <v/>
      </c>
      <c r="E37" s="27">
        <f>$B6</f>
        <v/>
      </c>
    </row>
    <row r="38" ht="20" customHeight="1">
      <c r="A38" s="24" t="inlineStr">
        <is>
          <t>Net annual estimated tax obligation</t>
        </is>
      </c>
      <c r="B38" s="27">
        <f>MAX(0,B36-B37)</f>
        <v/>
      </c>
      <c r="C38" s="27">
        <f>MAX(0,C36-C37)</f>
        <v/>
      </c>
      <c r="D38" s="27">
        <f>MAX(0,D36-D37)</f>
        <v/>
      </c>
      <c r="E38" s="27">
        <f>MAX(0,E36-E37)</f>
        <v/>
      </c>
    </row>
    <row r="39" ht="20" customHeight="1">
      <c r="A39" s="4" t="inlineStr">
        <is>
          <t>Cumulative share due by this quarter (¼, 2/4, ¾, 4/4)</t>
        </is>
      </c>
      <c r="B39" s="27">
        <f>B38*0.25</f>
        <v/>
      </c>
      <c r="C39" s="27">
        <f>C38*0.5</f>
        <v/>
      </c>
      <c r="D39" s="27">
        <f>D38*0.75</f>
        <v/>
      </c>
      <c r="E39" s="27">
        <f>E38*1.0</f>
        <v/>
      </c>
    </row>
    <row r="40" ht="20" customHeight="1">
      <c r="A40" s="4" t="inlineStr">
        <is>
          <t>Less: cumulative estimated payments already made</t>
        </is>
      </c>
      <c r="B40" s="27">
        <f>SUM(B15:B15)</f>
        <v/>
      </c>
      <c r="C40" s="27">
        <f>SUM(B15:C15)</f>
        <v/>
      </c>
      <c r="D40" s="27">
        <f>SUM(B15:D15)</f>
        <v/>
      </c>
      <c r="E40" s="27">
        <f>SUM(B15:E15)</f>
        <v/>
      </c>
    </row>
    <row r="41" ht="30" customHeight="1">
      <c r="A41" s="32" t="inlineStr">
        <is>
          <t xml:space="preserve">  PAYMENT DUE THIS QUARTER</t>
        </is>
      </c>
      <c r="B41" s="33">
        <f>MAX(0,B39-B40)</f>
        <v/>
      </c>
      <c r="C41" s="33">
        <f>MAX(0,C39-C40)</f>
        <v/>
      </c>
      <c r="D41" s="33">
        <f>MAX(0,D39-D40)</f>
        <v/>
      </c>
      <c r="E41" s="33">
        <f>MAX(0,E39-E40)</f>
        <v/>
      </c>
      <c r="F41" s="33">
        <f>SUM(B41:E41)</f>
        <v/>
      </c>
    </row>
    <row r="42" ht="20" customHeight="1">
      <c r="A42" s="4" t="inlineStr">
        <is>
          <t>Due date</t>
        </is>
      </c>
      <c r="B42" s="34" t="inlineStr">
        <is>
          <t>Apr 15</t>
        </is>
      </c>
      <c r="C42" s="34" t="inlineStr">
        <is>
          <t>Jun 15</t>
        </is>
      </c>
      <c r="D42" s="34" t="inlineStr">
        <is>
          <t>Sep 15</t>
        </is>
      </c>
      <c r="E42" s="34" t="inlineStr">
        <is>
          <t>Jan 15 (next yr)</t>
        </is>
      </c>
    </row>
    <row r="43" ht="6" customHeight="1"/>
    <row r="44">
      <c r="A44" s="3" t="inlineStr">
        <is>
          <t>OUTGROWING THIS?</t>
        </is>
      </c>
    </row>
    <row r="45" ht="52" customHeight="1">
      <c r="A45" s="4" t="inlineStr">
        <is>
          <t>Estimated tax math is only as good as the income and expense numbers feeding it — and re-typing the YTD column from the Schedule C Tracker into this sheet four times a year is exactly the kind of work that gets skipped. Ardent Seller runs the income, expenses, and Schedule C summary continuously, so on each deadline you pull a quarterly P&amp;L instead of a bank-statement reconstruction.</t>
        </is>
      </c>
    </row>
    <row r="46">
      <c r="A46" s="23" t="inlineStr">
        <is>
          <t>Skip this entire workbook next year → Ardent Seller surfaces the same numbers as a one-click report</t>
        </is>
      </c>
    </row>
  </sheetData>
  <mergeCells count="17">
    <mergeCell ref="A24:F24"/>
    <mergeCell ref="A2:F2"/>
    <mergeCell ref="A16:F16"/>
    <mergeCell ref="A10:F10"/>
    <mergeCell ref="A46:F46"/>
    <mergeCell ref="C8:F8"/>
    <mergeCell ref="A14:F14"/>
    <mergeCell ref="A19:F19"/>
    <mergeCell ref="A44:F44"/>
    <mergeCell ref="A1:F1"/>
    <mergeCell ref="A45:F45"/>
    <mergeCell ref="B5:F5"/>
    <mergeCell ref="C6:F6"/>
    <mergeCell ref="C7:F7"/>
    <mergeCell ref="A18:F18"/>
    <mergeCell ref="A4:F4"/>
    <mergeCell ref="A35:F35"/>
  </mergeCells>
  <dataValidations count="1">
    <dataValidation sqref="B5" showDropDown="0" showInputMessage="0" showErrorMessage="0" allowBlank="0" errorTitle="Filing status" error="Pick a filing status from the list." type="list">
      <formula1>=Reference!$B$36:$B$38</formula1>
    </dataValidation>
  </dataValidations>
  <hyperlinks>
    <hyperlink xmlns:r="http://schemas.openxmlformats.org/officeDocument/2006/relationships" ref="A46" r:id="rId1"/>
  </hyperlink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29"/>
  <sheetViews>
    <sheetView showGridLines="0" workbookViewId="0">
      <selection activeCell="A1" sqref="A1"/>
    </sheetView>
  </sheetViews>
  <sheetFormatPr baseColWidth="8" defaultRowHeight="15"/>
  <cols>
    <col width="50" customWidth="1" min="1" max="1"/>
    <col width="18" customWidth="1" min="2" max="2"/>
    <col width="18" customWidth="1" min="3" max="3"/>
    <col width="60" customWidth="1" min="4" max="4"/>
  </cols>
  <sheetData>
    <row r="1" ht="22" customHeight="1">
      <c r="A1" s="10" t="inlineStr">
        <is>
          <t>Safe Harbor — pay equal installments based on last year's tax</t>
        </is>
      </c>
    </row>
    <row r="2" ht="32" customHeight="1">
      <c r="A2" s="11" t="inlineStr">
        <is>
          <t>The IRS won't assess an underpayment penalty if you pay 100% of last year's total tax in equal quarterly installments (110% if last year's AGI exceeded $150,000). Useful when this year's income is hard to project — pay last year's number and you're safe. The actual tax true-up still happens at filing time the following April.</t>
        </is>
      </c>
    </row>
    <row r="4" ht="22" customHeight="1">
      <c r="A4" s="12" t="inlineStr">
        <is>
          <t>INPUTS — LAST YEAR'S RETURN</t>
        </is>
      </c>
    </row>
    <row r="5" ht="22" customHeight="1">
      <c r="A5" s="35" t="inlineStr">
        <is>
          <t>Total tax from last year's Form 1040, line 24 ($)</t>
        </is>
      </c>
      <c r="B5" s="26" t="n">
        <v>0</v>
      </c>
      <c r="D5" s="11" t="inlineStr">
        <is>
          <t>The line labeled "Total tax" — not refund, not amount-owed. Find on your filed return.</t>
        </is>
      </c>
    </row>
    <row r="6" ht="22" customHeight="1">
      <c r="A6" s="35" t="inlineStr">
        <is>
          <t>Last year's AGI — Form 1040 line 11 ($)</t>
        </is>
      </c>
      <c r="B6" s="26" t="n">
        <v>0</v>
      </c>
      <c r="D6" s="11" t="inlineStr">
        <is>
          <t>Determines whether the safe harbor is 100% (AGI ≤ $150K) or 110% (AGI &gt; $150K).</t>
        </is>
      </c>
    </row>
    <row r="7" ht="22" customHeight="1">
      <c r="A7" s="35" t="inlineStr">
        <is>
          <t>Expected W-2 withholding for this year ($)</t>
        </is>
      </c>
      <c r="B7" s="26" t="n">
        <v>0</v>
      </c>
      <c r="D7" s="11" t="inlineStr">
        <is>
          <t>Same number you used on the Quarterly Worksheet — withholding offsets estimated payments dollar-for-dollar.</t>
        </is>
      </c>
    </row>
    <row r="8" ht="6" customHeight="1"/>
    <row r="9" ht="22" customHeight="1">
      <c r="A9" s="12" t="inlineStr">
        <is>
          <t>RESULT — SAFE HARBOR PAYMENT EACH QUARTER</t>
        </is>
      </c>
    </row>
    <row r="10" ht="22" customHeight="1">
      <c r="A10" s="35" t="inlineStr">
        <is>
          <t>Safe harbor multiplier</t>
        </is>
      </c>
      <c r="B10" s="36">
        <f>IF(B6&gt;150000,1.1,1.0)</f>
        <v/>
      </c>
      <c r="D10" s="11" t="inlineStr">
        <is>
          <t>100% if last year's AGI ≤ $150K, else 110%.</t>
        </is>
      </c>
    </row>
    <row r="11" ht="22" customHeight="1">
      <c r="A11" s="35" t="inlineStr">
        <is>
          <t>Required annual payment to be safe-harbor protected</t>
        </is>
      </c>
      <c r="B11" s="27">
        <f>B5*B10</f>
        <v/>
      </c>
    </row>
    <row r="12" ht="22" customHeight="1">
      <c r="A12" s="35" t="inlineStr">
        <is>
          <t>Less: expected W-2 withholding for the year</t>
        </is>
      </c>
      <c r="B12" s="27">
        <f>B7</f>
        <v/>
      </c>
    </row>
    <row r="13" ht="22" customHeight="1">
      <c r="A13" s="37" t="inlineStr">
        <is>
          <t>Net safe-harbor obligation for the year</t>
        </is>
      </c>
      <c r="B13" s="38">
        <f>MAX(0,B11-B12)</f>
        <v/>
      </c>
    </row>
    <row r="14" ht="30" customHeight="1">
      <c r="A14" s="39" t="inlineStr">
        <is>
          <t xml:space="preserve">  EACH QUARTER PAY</t>
        </is>
      </c>
      <c r="B14" s="33">
        <f>B13/4</f>
        <v/>
      </c>
      <c r="D14" s="11" t="inlineStr">
        <is>
          <t>Paid in equal installments on Apr 15, Jun 15, Sep 15, and Jan 15 — no penalty regardless of what your actual tax turns out to be.</t>
        </is>
      </c>
    </row>
    <row r="15" ht="8" customHeight="1"/>
    <row r="16" ht="22" customHeight="1">
      <c r="A16" s="12" t="inlineStr">
        <is>
          <t>WHEN TO USE WHICH METHOD</t>
        </is>
      </c>
    </row>
    <row r="17" ht="22" customHeight="1">
      <c r="A17" s="3" t="inlineStr">
        <is>
          <t>90% method (Quarterly Worksheet tab)</t>
        </is>
      </c>
    </row>
    <row r="18" ht="36" customHeight="1">
      <c r="A18" s="4" t="inlineStr">
        <is>
          <t>Use when this year's income is similar to or lower than last year, and you want to minimize the cash going to the IRS. Risk: if you over-project income, you overpay; if you under-project, you owe at filing AND the underpayment penalty applies.</t>
        </is>
      </c>
    </row>
    <row r="20" ht="22" customHeight="1">
      <c r="A20" s="3" t="inlineStr">
        <is>
          <t>Safe harbor (this tab)</t>
        </is>
      </c>
    </row>
    <row r="21" ht="36" customHeight="1">
      <c r="A21" s="4" t="inlineStr">
        <is>
          <t>Use when last year was already a known year and this year is hard to forecast. Pay last year's number ÷ 4 in equal quarters and you're safe — even if this year's income jumps. The true-up happens at filing in April.</t>
        </is>
      </c>
    </row>
    <row r="23" ht="22" customHeight="1">
      <c r="A23" s="3" t="inlineStr">
        <is>
          <t>Either is fine — pick the lower number</t>
        </is>
      </c>
    </row>
    <row r="24" ht="36" customHeight="1">
      <c r="A24" s="4" t="inlineStr">
        <is>
          <t>Most makers run both calcs and pay the lesser. The IRS doesn't care which method you used; it only checks whether you met one of the two safe harbors at year-end.</t>
        </is>
      </c>
    </row>
    <row r="27">
      <c r="A27" s="3" t="inlineStr">
        <is>
          <t>OUTGROWING THIS?</t>
        </is>
      </c>
    </row>
    <row r="28" ht="52" customHeight="1">
      <c r="A28" s="4" t="inlineStr">
        <is>
          <t>Last year's total tax is on a piece of paper — but this year's tax-as-you-go signal needs data that updates daily. Ardent Seller's Schedule C report runs continuously, so the 90% method becomes the obvious one to use, with a number that reflects the income you actually have.</t>
        </is>
      </c>
    </row>
    <row r="29">
      <c r="A29" s="23" t="inlineStr">
        <is>
          <t>Run all of this automatically → Ardent Seller (free plan available, no credit card)</t>
        </is>
      </c>
    </row>
  </sheetData>
  <mergeCells count="14">
    <mergeCell ref="A1:D1"/>
    <mergeCell ref="A17:D17"/>
    <mergeCell ref="A9:D9"/>
    <mergeCell ref="A18:D18"/>
    <mergeCell ref="A23:D23"/>
    <mergeCell ref="A27:D27"/>
    <mergeCell ref="A4:D4"/>
    <mergeCell ref="A20:D20"/>
    <mergeCell ref="A21:D21"/>
    <mergeCell ref="A29:D29"/>
    <mergeCell ref="A24:D24"/>
    <mergeCell ref="A16:D16"/>
    <mergeCell ref="A2:D2"/>
    <mergeCell ref="A28:D28"/>
  </mergeCells>
  <hyperlinks>
    <hyperlink xmlns:r="http://schemas.openxmlformats.org/officeDocument/2006/relationships" ref="A29" r:id="rId1"/>
  </hyperlink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41"/>
  <sheetViews>
    <sheetView showGridLines="0" workbookViewId="0">
      <selection activeCell="A1" sqref="A1"/>
    </sheetView>
  </sheetViews>
  <sheetFormatPr baseColWidth="8" defaultRowHeight="15"/>
  <cols>
    <col width="5" customWidth="1" min="1" max="1"/>
    <col width="40" customWidth="1" min="2" max="2"/>
    <col width="16" customWidth="1" min="3" max="3"/>
    <col width="16" customWidth="1" min="4" max="4"/>
    <col width="16" customWidth="1" min="5" max="5"/>
    <col width="16" customWidth="1" min="6" max="6"/>
    <col width="16" customWidth="1" min="7" max="7"/>
    <col width="56" customWidth="1" min="8" max="8"/>
  </cols>
  <sheetData>
    <row r="1" ht="22" customHeight="1">
      <c r="A1" s="10" t="inlineStr">
        <is>
          <t>Reference — tax brackets, standard deductions, SE tax rates</t>
        </is>
      </c>
    </row>
    <row r="2" ht="32" customHeight="1">
      <c r="A2" s="11" t="inlineStr">
        <is>
          <t>Federal amounts shipped at 2025 levels. The IRS publishes the next year's inflation-adjusted amounts each November (Rev. Proc.) — overwrite the cells below for the year you are estimating. State amounts are out of scope.</t>
        </is>
      </c>
    </row>
    <row r="4" ht="22" customHeight="1">
      <c r="A4" s="12" t="inlineStr">
        <is>
          <t>SELF-EMPLOYMENT TAX RATES</t>
        </is>
      </c>
    </row>
    <row r="5" ht="36" customHeight="1">
      <c r="B5" s="4" t="inlineStr">
        <is>
          <t>Net SE earnings adjustment</t>
        </is>
      </c>
      <c r="C5" s="40" t="n">
        <v>0.9235</v>
      </c>
      <c r="H5" s="11" t="inlineStr">
        <is>
          <t>Schedule SE Line 4a — multiply net profit by this to back out the employer-half of FICA.</t>
        </is>
      </c>
    </row>
    <row r="6" ht="20" customHeight="1">
      <c r="B6" s="4" t="inlineStr">
        <is>
          <t>Social Security tax rate</t>
        </is>
      </c>
      <c r="C6" s="41" t="n">
        <v>0.124</v>
      </c>
      <c r="H6" s="11" t="inlineStr">
        <is>
          <t>12.4% on net SE earnings up to the wage base.</t>
        </is>
      </c>
    </row>
    <row r="7" ht="20" customHeight="1">
      <c r="B7" s="4" t="inlineStr">
        <is>
          <t>Medicare tax rate</t>
        </is>
      </c>
      <c r="C7" s="41" t="n">
        <v>0.029</v>
      </c>
      <c r="H7" s="11" t="inlineStr">
        <is>
          <t>2.9% on every dollar of net SE earnings — no cap.</t>
        </is>
      </c>
    </row>
    <row r="8" ht="36" customHeight="1">
      <c r="B8" s="4" t="inlineStr">
        <is>
          <t>Additional Medicare tax rate</t>
        </is>
      </c>
      <c r="C8" s="41" t="n">
        <v>0.008999999999999999</v>
      </c>
      <c r="H8" s="11" t="inlineStr">
        <is>
          <t>Extra 0.9% over $200K (single) / $250K (MFJ) — not auto-applied; flag manually.</t>
        </is>
      </c>
    </row>
    <row r="9" ht="36" customHeight="1">
      <c r="B9" s="4" t="inlineStr">
        <is>
          <t>Combined SE tax rate (under SS cap)</t>
        </is>
      </c>
      <c r="C9" s="41" t="n">
        <v>0.153</v>
      </c>
      <c r="H9" s="11" t="inlineStr">
        <is>
          <t>12.4% + 2.9%. Equivalent to multiplying earnings × 92.35% × 15.3% in the simple case.</t>
        </is>
      </c>
    </row>
    <row r="10" ht="36" customHeight="1">
      <c r="B10" s="4" t="inlineStr">
        <is>
          <t>Social Security wage base — 2025</t>
        </is>
      </c>
      <c r="C10" s="26" t="n">
        <v>176100</v>
      </c>
      <c r="H10" s="11" t="inlineStr">
        <is>
          <t>SE income above this faces only the 2.9% Medicare portion. Update each year (SSA Cost-of-Living release).</t>
        </is>
      </c>
    </row>
    <row r="12" ht="22" customHeight="1">
      <c r="A12" s="12" t="inlineStr">
        <is>
          <t>STANDARD DEDUCTIONS — 2025</t>
        </is>
      </c>
    </row>
    <row r="13" ht="20" customHeight="1">
      <c r="B13" s="4" t="inlineStr">
        <is>
          <t>Single</t>
        </is>
      </c>
      <c r="C13" s="26" t="n">
        <v>15000</v>
      </c>
      <c r="H13" s="11" t="inlineStr">
        <is>
          <t>Single filers and married filing separately.</t>
        </is>
      </c>
    </row>
    <row r="14" ht="36" customHeight="1">
      <c r="B14" s="4" t="inlineStr">
        <is>
          <t>Married filing jointly (MFJ)</t>
        </is>
      </c>
      <c r="C14" s="26" t="n">
        <v>30000</v>
      </c>
      <c r="H14" s="11" t="inlineStr">
        <is>
          <t>Married couples filing one combined return — most common for couples.</t>
        </is>
      </c>
    </row>
    <row r="15" ht="36" customHeight="1">
      <c r="B15" s="4" t="inlineStr">
        <is>
          <t>Head of household (HOH)</t>
        </is>
      </c>
      <c r="C15" s="26" t="n">
        <v>22500</v>
      </c>
      <c r="H15" s="11" t="inlineStr">
        <is>
          <t>Unmarried with a qualifying dependent — strict IRS rules; not just "single parent".</t>
        </is>
      </c>
    </row>
    <row r="17" ht="22" customHeight="1">
      <c r="A17" s="12" t="inlineStr">
        <is>
          <t>FEDERAL INCOME TAX BRACKETS — 2025</t>
        </is>
      </c>
    </row>
    <row r="18" ht="22" customHeight="1">
      <c r="B18" s="11" t="inlineStr">
        <is>
          <t>Lower-bound dollar where each marginal rate begins, by filing status. The Quarterly Worksheet uses these to compute progressive income tax.</t>
        </is>
      </c>
    </row>
    <row r="19" ht="22" customHeight="1">
      <c r="B19" s="42" t="inlineStr">
        <is>
          <t>Bracket / rate</t>
        </is>
      </c>
      <c r="C19" s="42" t="inlineStr">
        <is>
          <t>Rate</t>
        </is>
      </c>
      <c r="D19" s="42" t="inlineStr">
        <is>
          <t>Single — LB</t>
        </is>
      </c>
      <c r="E19" s="42" t="inlineStr">
        <is>
          <t>MFJ — LB</t>
        </is>
      </c>
      <c r="F19" s="42" t="inlineStr">
        <is>
          <t>HOH — LB</t>
        </is>
      </c>
      <c r="G19" s="42" t="inlineStr">
        <is>
          <t>Incremental</t>
        </is>
      </c>
      <c r="H19" s="42" t="inlineStr">
        <is>
          <t>Notes</t>
        </is>
      </c>
    </row>
    <row r="20" ht="18" customHeight="1">
      <c r="B20" s="35" t="inlineStr">
        <is>
          <t>10%</t>
        </is>
      </c>
      <c r="C20" s="41" t="n">
        <v>0.1</v>
      </c>
      <c r="D20" s="26" t="n">
        <v>0</v>
      </c>
      <c r="E20" s="26" t="n">
        <v>0</v>
      </c>
      <c r="F20" s="26" t="n">
        <v>0</v>
      </c>
      <c r="G20" s="36">
        <f>C20</f>
        <v/>
      </c>
    </row>
    <row r="21" ht="18" customHeight="1">
      <c r="B21" s="35" t="inlineStr">
        <is>
          <t>12%</t>
        </is>
      </c>
      <c r="C21" s="41" t="n">
        <v>0.12</v>
      </c>
      <c r="D21" s="26" t="n">
        <v>11600</v>
      </c>
      <c r="E21" s="26" t="n">
        <v>23200</v>
      </c>
      <c r="F21" s="26" t="n">
        <v>16550</v>
      </c>
      <c r="G21" s="36">
        <f>C21-C20</f>
        <v/>
      </c>
    </row>
    <row r="22" ht="18" customHeight="1">
      <c r="B22" s="35" t="inlineStr">
        <is>
          <t>22%</t>
        </is>
      </c>
      <c r="C22" s="41" t="n">
        <v>0.22</v>
      </c>
      <c r="D22" s="26" t="n">
        <v>47150</v>
      </c>
      <c r="E22" s="26" t="n">
        <v>94300</v>
      </c>
      <c r="F22" s="26" t="n">
        <v>63100</v>
      </c>
      <c r="G22" s="36">
        <f>C22-C21</f>
        <v/>
      </c>
    </row>
    <row r="23" ht="18" customHeight="1">
      <c r="B23" s="35" t="inlineStr">
        <is>
          <t>24%</t>
        </is>
      </c>
      <c r="C23" s="41" t="n">
        <v>0.24</v>
      </c>
      <c r="D23" s="26" t="n">
        <v>100525</v>
      </c>
      <c r="E23" s="26" t="n">
        <v>201050</v>
      </c>
      <c r="F23" s="26" t="n">
        <v>100500</v>
      </c>
      <c r="G23" s="36">
        <f>C23-C22</f>
        <v/>
      </c>
    </row>
    <row r="24" ht="18" customHeight="1">
      <c r="B24" s="35" t="inlineStr">
        <is>
          <t>32%</t>
        </is>
      </c>
      <c r="C24" s="41" t="n">
        <v>0.32</v>
      </c>
      <c r="D24" s="26" t="n">
        <v>191950</v>
      </c>
      <c r="E24" s="26" t="n">
        <v>383900</v>
      </c>
      <c r="F24" s="26" t="n">
        <v>191950</v>
      </c>
      <c r="G24" s="36">
        <f>C24-C23</f>
        <v/>
      </c>
    </row>
    <row r="25" ht="18" customHeight="1">
      <c r="B25" s="35" t="inlineStr">
        <is>
          <t>35%</t>
        </is>
      </c>
      <c r="C25" s="41" t="n">
        <v>0.35</v>
      </c>
      <c r="D25" s="26" t="n">
        <v>243725</v>
      </c>
      <c r="E25" s="26" t="n">
        <v>487450</v>
      </c>
      <c r="F25" s="26" t="n">
        <v>243700</v>
      </c>
      <c r="G25" s="36">
        <f>C25-C24</f>
        <v/>
      </c>
    </row>
    <row r="26" ht="18" customHeight="1">
      <c r="B26" s="35" t="inlineStr">
        <is>
          <t>37%</t>
        </is>
      </c>
      <c r="C26" s="41" t="n">
        <v>0.37</v>
      </c>
      <c r="D26" s="26" t="n">
        <v>609350</v>
      </c>
      <c r="E26" s="26" t="n">
        <v>731200</v>
      </c>
      <c r="F26" s="26" t="n">
        <v>609350</v>
      </c>
      <c r="G26" s="36">
        <f>C26-C25</f>
        <v/>
      </c>
    </row>
    <row r="28" ht="22" customHeight="1">
      <c r="A28" s="12" t="inlineStr">
        <is>
          <t>ESTIMATED TAX DEADLINES</t>
        </is>
      </c>
    </row>
    <row r="29" ht="22" customHeight="1">
      <c r="B29" s="42" t="inlineStr">
        <is>
          <t>Quarter</t>
        </is>
      </c>
      <c r="C29" s="42" t="inlineStr">
        <is>
          <t>Due date</t>
        </is>
      </c>
      <c r="H29" s="42" t="inlineStr">
        <is>
          <t>Coverage</t>
        </is>
      </c>
    </row>
    <row r="30" ht="18" customHeight="1">
      <c r="B30" s="35" t="inlineStr">
        <is>
          <t>Q1</t>
        </is>
      </c>
      <c r="C30" s="35" t="inlineStr">
        <is>
          <t>April 15</t>
        </is>
      </c>
      <c r="H30" s="11" t="inlineStr">
        <is>
          <t>Income from Jan 1 – Mar 31</t>
        </is>
      </c>
    </row>
    <row r="31" ht="18" customHeight="1">
      <c r="B31" s="35" t="inlineStr">
        <is>
          <t>Q2</t>
        </is>
      </c>
      <c r="C31" s="35" t="inlineStr">
        <is>
          <t>June 15</t>
        </is>
      </c>
      <c r="H31" s="11" t="inlineStr">
        <is>
          <t>Income from Apr 1 – May 31 (yes, only 2 months)</t>
        </is>
      </c>
    </row>
    <row r="32" ht="18" customHeight="1">
      <c r="B32" s="35" t="inlineStr">
        <is>
          <t>Q3</t>
        </is>
      </c>
      <c r="C32" s="35" t="inlineStr">
        <is>
          <t>September 15</t>
        </is>
      </c>
      <c r="H32" s="11" t="inlineStr">
        <is>
          <t>Income from Jun 1 – Aug 31</t>
        </is>
      </c>
    </row>
    <row r="33" ht="18" customHeight="1">
      <c r="B33" s="35" t="inlineStr">
        <is>
          <t>Q4</t>
        </is>
      </c>
      <c r="C33" s="35" t="inlineStr">
        <is>
          <t>January 15 (next year)</t>
        </is>
      </c>
      <c r="H33" s="11" t="inlineStr">
        <is>
          <t>Income from Sep 1 – Dec 31</t>
        </is>
      </c>
    </row>
    <row r="35" ht="22" customHeight="1">
      <c r="A35" s="12" t="inlineStr">
        <is>
          <t>FILING STATUSES (DROP-DOWN SOURCE)</t>
        </is>
      </c>
    </row>
    <row r="36" ht="18" customHeight="1">
      <c r="B36" s="35" t="inlineStr">
        <is>
          <t>Single</t>
        </is>
      </c>
    </row>
    <row r="37" ht="18" customHeight="1">
      <c r="B37" s="35" t="inlineStr">
        <is>
          <t>Married filing jointly</t>
        </is>
      </c>
    </row>
    <row r="38" ht="18" customHeight="1">
      <c r="B38" s="35" t="inlineStr">
        <is>
          <t>Head of household</t>
        </is>
      </c>
    </row>
    <row r="40">
      <c r="B40" s="23" t="inlineStr">
        <is>
          <t>Read the full Schedule C walkthrough → Free 12-page Tax Deduction Cheat Sheet</t>
        </is>
      </c>
    </row>
    <row r="41">
      <c r="B41" s="23" t="inlineStr">
        <is>
          <t>Skip the lookup → Ardent Seller exports a Schedule C P&amp;L in one click for every quarter</t>
        </is>
      </c>
    </row>
  </sheetData>
  <mergeCells count="10">
    <mergeCell ref="A12:H12"/>
    <mergeCell ref="A4:H4"/>
    <mergeCell ref="B40:H40"/>
    <mergeCell ref="B18:H18"/>
    <mergeCell ref="A35:H35"/>
    <mergeCell ref="B41:H41"/>
    <mergeCell ref="A2:H2"/>
    <mergeCell ref="A28:H28"/>
    <mergeCell ref="A1:H1"/>
    <mergeCell ref="A17:H17"/>
  </mergeCells>
  <hyperlinks>
    <hyperlink xmlns:r="http://schemas.openxmlformats.org/officeDocument/2006/relationships" ref="B40" r:id="rId1"/>
    <hyperlink xmlns:r="http://schemas.openxmlformats.org/officeDocument/2006/relationships" ref="B41"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2026-05-01T21:52:34Z</dcterms:created>
  <dcterms:modified xmlns:dcterms="http://purl.org/dc/terms/" xmlns:xsi="http://www.w3.org/2001/XMLSchema-instance" xsi:type="dcterms:W3CDTF">2026-05-01T21:52:34Z</dcterms:modified>
</cp:coreProperties>
</file>