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Pricing Calculator" sheetId="2" state="visible" r:id="rId2"/>
    <sheet xmlns:r="http://schemas.openxmlformats.org/officeDocument/2006/relationships" name="Batch Prici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9">
    <font>
      <name val="Calibri"/>
      <family val="2"/>
      <color theme="1"/>
      <sz val="11"/>
      <scheme val="minor"/>
    </font>
    <font>
      <b val="1"/>
      <color rgb="FF1F2937"/>
      <sz val="22"/>
    </font>
    <font>
      <color rgb="FF1F2937"/>
      <sz val="11"/>
    </font>
    <font>
      <b val="1"/>
      <color rgb="FFB45309"/>
      <sz val="11"/>
    </font>
    <font>
      <color rgb="FF1D4ED8"/>
      <sz val="11"/>
      <u val="single"/>
    </font>
    <font>
      <b val="1"/>
      <color rgb="FFB45309"/>
      <sz val="14"/>
    </font>
    <font>
      <i val="1"/>
      <color rgb="FF1F2937"/>
      <sz val="10"/>
    </font>
    <font>
      <b val="1"/>
      <color rgb="FFFFFFFF"/>
      <sz val="10"/>
    </font>
    <font>
      <color rgb="FF1F2937"/>
      <sz val="10"/>
    </font>
  </fonts>
  <fills count="5">
    <fill>
      <patternFill/>
    </fill>
    <fill>
      <patternFill patternType="gray125"/>
    </fill>
    <fill>
      <patternFill patternType="solid">
        <fgColor rgb="FF1F2937"/>
      </patternFill>
    </fill>
    <fill>
      <patternFill patternType="solid">
        <fgColor rgb="FFFEF3C7"/>
      </patternFill>
    </fill>
    <fill>
      <patternFill patternType="solid">
        <fgColor rgb="FFF3F4F6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0" borderId="0" pivotButton="0" quotePrefix="0" xfId="0"/>
    <xf numFmtId="0" fontId="7" fillId="2" borderId="0" applyAlignment="1" pivotButton="0" quotePrefix="0" xfId="0">
      <alignment horizontal="center" vertical="center"/>
    </xf>
    <xf numFmtId="0" fontId="7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164" fontId="0" fillId="3" borderId="1" pivotButton="0" quotePrefix="0" xfId="0"/>
    <xf numFmtId="2" fontId="0" fillId="3" borderId="1" pivotButton="0" quotePrefix="0" xfId="0"/>
    <xf numFmtId="164" fontId="0" fillId="4" borderId="1" pivotButton="0" quotePrefix="0" xfId="0"/>
    <xf numFmtId="165" fontId="0" fillId="3" borderId="1" pivotButton="0" quotePrefix="0" xfId="0"/>
    <xf numFmtId="165" fontId="0" fillId="4" borderId="1" pivotButton="0" quotePrefix="0" xfId="0"/>
    <xf numFmtId="0" fontId="4" fillId="0" borderId="0" pivotButton="0" quotePrefix="0" xfId="0"/>
    <xf numFmtId="0" fontId="6" fillId="0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/>
    </xf>
    <xf numFmtId="1" fontId="0" fillId="3" borderId="1" pivotButton="0" quotePrefix="0" xfId="0"/>
    <xf numFmtId="0" fontId="3" fillId="0" borderId="0" pivotButton="0" quotePrefix="0" xfId="0"/>
    <xf numFmtId="0" fontId="8" fillId="4" borderId="1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dxfs count="3">
    <dxf>
      <fill>
        <patternFill patternType="solid">
          <fgColor rgb="FFFEE2E2"/>
        </patternFill>
      </fill>
    </dxf>
    <dxf>
      <fill>
        <patternFill patternType="solid">
          <fgColor rgb="FFFEF3C7"/>
        </patternFill>
      </fill>
    </dxf>
    <dxf>
      <fill>
        <patternFill patternType="solid">
          <fgColor rgb="FFD1FA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seller.app/blog/margin-vs-markup-pricing-math-mistake?utm_source=resources&amp;utm_medium=magnet&amp;utm_campaign=product_pricing_calculator" TargetMode="External" Id="rId1"/><Relationship Type="http://schemas.openxmlformats.org/officeDocument/2006/relationships/hyperlink" Target="https://www.ardentseller.app/features?utm_source=resources&amp;utm_medium=magnet&amp;utm_campaign=product_pricing_calculator#recipes-production" TargetMode="External" Id="rId2"/><Relationship Type="http://schemas.openxmlformats.org/officeDocument/2006/relationships/hyperlink" Target="https://www.ardentseller.app/sign-up?utm_source=resources&amp;utm_medium=magnet&amp;utm_campaign=product_pricing_calculator" TargetMode="External" Id="rId3"/><Relationship Type="http://schemas.openxmlformats.org/officeDocument/2006/relationships/hyperlink" Target="https://www.ardentseller.app/?utm_source=resources&amp;utm_medium=magnet&amp;utm_campaign=product_pricing_calculator" TargetMode="External" Id="rId4"/></Relationships>
</file>

<file path=xl/worksheets/_rels/sheet2.xml.rels><Relationships xmlns="http://schemas.openxmlformats.org/package/2006/relationships"><Relationship Type="http://schemas.openxmlformats.org/officeDocument/2006/relationships/hyperlink" Target="https://www.ardentseller.app/sign-up?utm_source=resources&amp;utm_medium=magnet&amp;utm_campaign=product_pricing_calculator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www.ardentseller.app/sign-up?utm_source=resources&amp;utm_medium=magnet&amp;utm_campaign=product_pricing_calculator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B6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Product Pricing Calculator</t>
        </is>
      </c>
    </row>
    <row r="3">
      <c r="B3" s="2" t="inlineStr">
        <is>
          <t>A working spreadsheet for makers, bakers, and small-batch sellers — by Ardent Seller</t>
        </is>
      </c>
    </row>
    <row r="5" ht="8" customHeight="1">
      <c r="B5" s="3" t="inlineStr"/>
    </row>
    <row r="6">
      <c r="B6" s="4" t="inlineStr">
        <is>
          <t>WHAT THIS IS</t>
        </is>
      </c>
    </row>
    <row r="7" ht="30" customHeight="1">
      <c r="B7" s="3" t="inlineStr">
        <is>
          <t>A pricing calculator that turns your real per-unit costs — materials, labor, packaging, shipping supplies, platform fees — into a suggested retail price you can defend. Built so the spreadsheet does the math, you do the judgement.</t>
        </is>
      </c>
    </row>
    <row r="8" ht="8" customHeight="1">
      <c r="B8" s="3" t="inlineStr"/>
    </row>
    <row r="9">
      <c r="B9" s="3" t="inlineStr">
        <is>
          <t>This workbook has three tabs:</t>
        </is>
      </c>
    </row>
    <row r="10">
      <c r="B10" s="3" t="inlineStr">
        <is>
          <t xml:space="preserve">   1. Read Me  ← you are here</t>
        </is>
      </c>
    </row>
    <row r="11" ht="30" customHeight="1">
      <c r="B11" s="3" t="inlineStr">
        <is>
          <t xml:space="preserve">   2. Pricing Calculator  ← per-SKU cost build-up; enter the yellow columns, read the gray ones</t>
        </is>
      </c>
    </row>
    <row r="12">
      <c r="B12" s="3" t="inlineStr">
        <is>
          <t xml:space="preserve">   3. Batch Pricing  ← compare per-unit cost at different batch sizes for one product</t>
        </is>
      </c>
    </row>
    <row r="13" ht="8" customHeight="1">
      <c r="B13" s="3" t="inlineStr"/>
    </row>
    <row r="14">
      <c r="B14" s="4" t="inlineStr">
        <is>
          <t>HOW TO USE IT</t>
        </is>
      </c>
    </row>
    <row r="15" ht="30" customHeight="1">
      <c r="B15" s="3" t="inlineStr">
        <is>
          <t>1. Open the Pricing Calculator tab. Replace the sample SKUs with your own products — copy a row to add more.</t>
        </is>
      </c>
    </row>
    <row r="16" ht="30" customHeight="1">
      <c r="B16" s="3" t="inlineStr">
        <is>
          <t>2. Fill the yellow columns with real numbers: materials, labor hours, your hourly rate, packaging, shipping supplies. The gray columns calculate themselves.</t>
        </is>
      </c>
    </row>
    <row r="17" ht="30" customHeight="1">
      <c r="B17" s="3" t="inlineStr">
        <is>
          <t>3. Enter your platform fee % (Etsy ≈ 9.5% all-in, Shopify ≈ 2.9% + $0.30, your own site ≈ 2.9% + $0.30) and the per-sale fixed fee.</t>
        </is>
      </c>
    </row>
    <row r="18" ht="30" customHeight="1">
      <c r="B18" s="3" t="inlineStr">
        <is>
          <t>4. Set your target margin %. The suggested retail price column solves for the price that hits that margin after fees come out.</t>
        </is>
      </c>
    </row>
    <row r="19" ht="30" customHeight="1">
      <c r="B19" s="3" t="inlineStr">
        <is>
          <t>5. Read the sanity-check column — green is healthy, amber is borderline, red means you're losing money on every sale (and can't make it up in volume).</t>
        </is>
      </c>
    </row>
    <row r="20" ht="30" customHeight="1">
      <c r="B20" s="3" t="inlineStr">
        <is>
          <t>6. Switch to Batch Pricing when you want to see how per-unit cost falls as the batch grows. Useful before a wholesale order or a craft show stock-up.</t>
        </is>
      </c>
    </row>
    <row r="21" ht="8" customHeight="1">
      <c r="B21" s="3" t="inlineStr"/>
    </row>
    <row r="22">
      <c r="B22" s="4" t="inlineStr">
        <is>
          <t>THE PRICING MATH (in plain English)</t>
        </is>
      </c>
    </row>
    <row r="23">
      <c r="B23" s="3" t="inlineStr">
        <is>
          <t>True unit cost  = Materials + Labor + Packaging + Shipping supplies</t>
        </is>
      </c>
    </row>
    <row r="24">
      <c r="B24" s="3" t="inlineStr">
        <is>
          <t>Suggested retail = (True unit cost + Fixed fee)  ÷  (1 − Platform fee % − Target margin %)</t>
        </is>
      </c>
    </row>
    <row r="25">
      <c r="B25" s="3" t="inlineStr">
        <is>
          <t>Net received    = Suggested retail × (1 − Platform fee %) − Fixed fee</t>
        </is>
      </c>
    </row>
    <row r="26">
      <c r="B26" s="3" t="inlineStr">
        <is>
          <t>Profit per unit = Net received − True unit cost</t>
        </is>
      </c>
    </row>
    <row r="27" ht="30" customHeight="1">
      <c r="B27" s="3" t="inlineStr">
        <is>
          <t>Target margin is gross margin on revenue: profit ÷ retail price. A 40% target means out of every $100 sold, $40 is your gross profit after fees come out and material/labor/packaging are paid.</t>
        </is>
      </c>
    </row>
    <row r="28" ht="8" customHeight="1">
      <c r="B28" s="3" t="inlineStr"/>
    </row>
    <row r="29" ht="30" customHeight="1">
      <c r="B29" s="3" t="inlineStr">
        <is>
          <t>The reason platform fees appear inline with margin: a 10% platform fee on a $20 sale is $2, not 10% of your cost. The fee shrinks revenue before margin is calculated, so retail has to grow by more than the fee to clear the same dollar margin — "price × markup" alone underprices anything sold through Etsy or Stripe.</t>
        </is>
      </c>
    </row>
    <row r="30" ht="8" customHeight="1">
      <c r="B30" s="3" t="inlineStr"/>
    </row>
    <row r="31">
      <c r="B31" s="4" t="inlineStr">
        <is>
          <t>WHAT COUNTS AS LABOR</t>
        </is>
      </c>
    </row>
    <row r="32" ht="30" customHeight="1">
      <c r="B32" s="3" t="inlineStr">
        <is>
          <t>Pay yourself like an employee. If you wouldn't hire someone at $10/hr to do this work, don't price as if you did. Most makers undercharge labor by 50–80%; a $20–$25/hr minimum is closer to the truth once you account for production, finishing, photography, listing, and packing.</t>
        </is>
      </c>
    </row>
    <row r="33" ht="8" customHeight="1">
      <c r="B33" s="3" t="inlineStr"/>
    </row>
    <row r="34">
      <c r="B34" s="4" t="inlineStr">
        <is>
          <t>THE PLATFORM FEE CHEAT SHEET</t>
        </is>
      </c>
    </row>
    <row r="35">
      <c r="B35" s="3" t="inlineStr">
        <is>
          <t xml:space="preserve">   • Etsy: 6.5% transaction + 3% payment processing + $0.20 listing → ≈ 9.5% + $0.20</t>
        </is>
      </c>
    </row>
    <row r="36">
      <c r="B36" s="3" t="inlineStr">
        <is>
          <t xml:space="preserve">   • Shopify: 2.9% + $0.30 (Basic plan) on credit card sales</t>
        </is>
      </c>
    </row>
    <row r="37">
      <c r="B37" s="3" t="inlineStr">
        <is>
          <t xml:space="preserve">   • Square (in-person): 2.6% + $0.10 on tap/dip</t>
        </is>
      </c>
    </row>
    <row r="38">
      <c r="B38" s="3" t="inlineStr">
        <is>
          <t xml:space="preserve">   • PayPal / Stripe direct: 2.9% + $0.30</t>
        </is>
      </c>
    </row>
    <row r="39">
      <c r="B39" s="3" t="inlineStr">
        <is>
          <t xml:space="preserve">   • Local craft fair (cash): 0% + $0 — but the booth fee is a separate per-event cost</t>
        </is>
      </c>
    </row>
    <row r="40" ht="8" customHeight="1">
      <c r="B40" s="3" t="inlineStr"/>
    </row>
    <row r="41">
      <c r="B41" s="4" t="inlineStr">
        <is>
          <t>BATCH PRICING — WHY IT MATTERS</t>
        </is>
      </c>
    </row>
    <row r="42" ht="30" customHeight="1">
      <c r="B42" s="3" t="inlineStr">
        <is>
          <t>Fixed setup time (mise en place, melting wax, sanitizing equipment, cleanup) is roughly the same whether you make 5 candles or 50. The Batch Pricing tab shows what that does to per-unit cost. Most makers find that doubling batch size cuts per-unit cost by 15–25% — useful when sizing a craft show stock-up or quoting a wholesale order.</t>
        </is>
      </c>
    </row>
    <row r="43" ht="8" customHeight="1">
      <c r="B43" s="3" t="inlineStr"/>
    </row>
    <row r="44">
      <c r="B44" s="4" t="inlineStr">
        <is>
          <t>READING THE RESULTS</t>
        </is>
      </c>
    </row>
    <row r="45">
      <c r="B45" s="3" t="inlineStr">
        <is>
          <t xml:space="preserve">   • Green: target margin met after fees. Healthy.</t>
        </is>
      </c>
    </row>
    <row r="46">
      <c r="B46" s="3" t="inlineStr">
        <is>
          <t xml:space="preserve">   • Amber: positive margin but below target. Either raise price or cut cost.</t>
        </is>
      </c>
    </row>
    <row r="47">
      <c r="B47" s="3" t="inlineStr">
        <is>
          <t xml:space="preserve">   • Red: priced below cost. You lose money on every sale; volume makes it worse.</t>
        </is>
      </c>
    </row>
    <row r="48" ht="8" customHeight="1">
      <c r="B48" s="3" t="inlineStr"/>
    </row>
    <row r="49">
      <c r="B49" s="4" t="inlineStr">
        <is>
          <t>ABOUT THE COMPANION TOOL</t>
        </is>
      </c>
    </row>
    <row r="50" ht="30" customHeight="1">
      <c r="B50" s="3" t="inlineStr">
        <is>
          <t>This sheet runs the math once. Ardent Seller runs it continuously — every time a material price changes, every recipe and product reprices itself automatically, and the new wholesale and retail tiers stay in sync with the cost. The bridge is the Recipes &amp; production runs feature.</t>
        </is>
      </c>
    </row>
    <row r="51" ht="8" customHeight="1">
      <c r="B51" s="3" t="inlineStr"/>
    </row>
    <row r="52">
      <c r="B52" s="4" t="inlineStr">
        <is>
          <t>FURTHER READING</t>
        </is>
      </c>
    </row>
    <row r="53" ht="30" customHeight="1">
      <c r="B53" s="3" t="inlineStr">
        <is>
          <t>Read the companion blog post — the margin-vs-markup mistake this calculator is built to prevent:</t>
        </is>
      </c>
    </row>
    <row r="54">
      <c r="B54" s="5" t="inlineStr">
        <is>
          <t>Margin vs markup: the pricing-math mistake that quietly costs makers money</t>
        </is>
      </c>
    </row>
    <row r="55" ht="8" customHeight="1">
      <c r="B55" s="3" t="inlineStr"/>
    </row>
    <row r="56">
      <c r="B56" s="3" t="inlineStr">
        <is>
          <t>See how Ardent Seller's recipe costing and pricing tiers run this math automatically:</t>
        </is>
      </c>
    </row>
    <row r="57">
      <c r="B57" s="5" t="inlineStr">
        <is>
          <t>Recipes &amp; production runs (Ardent Seller features)</t>
        </is>
      </c>
    </row>
    <row r="58" ht="8" customHeight="1">
      <c r="B58" s="3" t="inlineStr"/>
    </row>
    <row r="59">
      <c r="B59" s="3" t="inlineStr">
        <is>
          <t>Ready to skip the spreadsheet?</t>
        </is>
      </c>
    </row>
    <row r="60">
      <c r="B60" s="5" t="inlineStr">
        <is>
          <t>Start free — no credit card required</t>
        </is>
      </c>
    </row>
    <row r="61" ht="8" customHeight="1">
      <c r="B61" s="3" t="inlineStr"/>
    </row>
    <row r="62">
      <c r="B62" s="3" t="inlineStr">
        <is>
          <t>Ardent Seller — inventory, recipes, and pricing for small-batch makers.</t>
        </is>
      </c>
    </row>
    <row r="63">
      <c r="B63" s="5" t="inlineStr">
        <is>
          <t>ardentseller.app</t>
        </is>
      </c>
    </row>
  </sheetData>
  <hyperlinks>
    <hyperlink xmlns:r="http://schemas.openxmlformats.org/officeDocument/2006/relationships" ref="B54" r:id="rId1"/>
    <hyperlink xmlns:r="http://schemas.openxmlformats.org/officeDocument/2006/relationships" ref="B57" r:id="rId2"/>
    <hyperlink xmlns:r="http://schemas.openxmlformats.org/officeDocument/2006/relationships" ref="B60" r:id="rId3"/>
    <hyperlink xmlns:r="http://schemas.openxmlformats.org/officeDocument/2006/relationships" ref="B63" r:id="rId4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R1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28" customWidth="1" min="2" max="2"/>
    <col width="16" customWidth="1" min="3" max="3"/>
    <col width="12" customWidth="1" min="4" max="4"/>
    <col width="11" customWidth="1" min="5" max="5"/>
    <col width="11" customWidth="1" min="6" max="6"/>
    <col width="11" customWidth="1" min="7" max="7"/>
    <col width="12" customWidth="1" min="8" max="8"/>
    <col width="14" customWidth="1" min="9" max="9"/>
    <col width="14" customWidth="1" min="10" max="10"/>
    <col width="13" customWidth="1" min="11" max="11"/>
    <col width="12" customWidth="1" min="12" max="12"/>
    <col width="13" customWidth="1" min="13" max="13"/>
    <col width="16" customWidth="1" min="14" max="14"/>
    <col width="14" customWidth="1" min="15" max="15"/>
    <col width="13" customWidth="1" min="16" max="16"/>
    <col width="13" customWidth="1" min="17" max="17"/>
    <col width="38" customWidth="1" min="18" max="18"/>
  </cols>
  <sheetData>
    <row r="1">
      <c r="A1" s="6" t="inlineStr">
        <is>
          <t>Pricing Calculator — fill the yellow columns; the gray columns calculate themselves</t>
        </is>
      </c>
    </row>
    <row r="2">
      <c r="A2" s="7" t="inlineStr">
        <is>
          <t>Yellow = your input    Gray = formula    Green = target margin met    Amber = below target    Red = losing money</t>
        </is>
      </c>
    </row>
    <row r="4" ht="22" customHeight="1">
      <c r="A4" s="8" t="inlineStr">
        <is>
          <t>Product</t>
        </is>
      </c>
      <c r="D4" s="8" t="inlineStr">
        <is>
          <t>Cost build-up (per unit)</t>
        </is>
      </c>
      <c r="K4" s="8" t="inlineStr">
        <is>
          <t>Pricing inputs</t>
        </is>
      </c>
      <c r="N4" s="8" t="inlineStr">
        <is>
          <t>Result</t>
        </is>
      </c>
      <c r="R4" s="8" t="inlineStr">
        <is>
          <t>Sanity check</t>
        </is>
      </c>
    </row>
    <row r="5" ht="32" customHeight="1">
      <c r="A5" s="9" t="inlineStr">
        <is>
          <t>SKU</t>
        </is>
      </c>
      <c r="B5" s="9" t="inlineStr">
        <is>
          <t>Product name</t>
        </is>
      </c>
      <c r="C5" s="9" t="inlineStr">
        <is>
          <t>Variant / size</t>
        </is>
      </c>
      <c r="D5" s="9" t="inlineStr">
        <is>
          <t>Materials $</t>
        </is>
      </c>
      <c r="E5" s="9" t="inlineStr">
        <is>
          <t>Labor (hrs)</t>
        </is>
      </c>
      <c r="F5" s="9" t="inlineStr">
        <is>
          <t>Labor rate</t>
        </is>
      </c>
      <c r="G5" s="9" t="inlineStr">
        <is>
          <t>Labor $</t>
        </is>
      </c>
      <c r="H5" s="9" t="inlineStr">
        <is>
          <t>Packaging $</t>
        </is>
      </c>
      <c r="I5" s="9" t="inlineStr">
        <is>
          <t>Shipping supplies $</t>
        </is>
      </c>
      <c r="J5" s="9" t="inlineStr">
        <is>
          <t>True unit cost</t>
        </is>
      </c>
      <c r="K5" s="9" t="inlineStr">
        <is>
          <t>Platform fee %</t>
        </is>
      </c>
      <c r="L5" s="9" t="inlineStr">
        <is>
          <t>Fixed fee $</t>
        </is>
      </c>
      <c r="M5" s="9" t="inlineStr">
        <is>
          <t>Target margin %</t>
        </is>
      </c>
      <c r="N5" s="9" t="inlineStr">
        <is>
          <t>Suggested retail</t>
        </is>
      </c>
      <c r="O5" s="9" t="inlineStr">
        <is>
          <t>Net received</t>
        </is>
      </c>
      <c r="P5" s="9" t="inlineStr">
        <is>
          <t>Profit / unit</t>
        </is>
      </c>
      <c r="Q5" s="9" t="inlineStr">
        <is>
          <t>Effective margin %</t>
        </is>
      </c>
      <c r="R5" s="9" t="inlineStr">
        <is>
          <t>Result</t>
        </is>
      </c>
    </row>
    <row r="6">
      <c r="A6" s="10" t="inlineStr">
        <is>
          <t>CN-LAV-08</t>
        </is>
      </c>
      <c r="B6" s="10" t="inlineStr">
        <is>
          <t>Lavender Soy Candle</t>
        </is>
      </c>
      <c r="C6" s="10" t="inlineStr">
        <is>
          <t>8 oz amber jar</t>
        </is>
      </c>
      <c r="D6" s="11" t="n">
        <v>4.2</v>
      </c>
      <c r="E6" s="12" t="n">
        <v>0.25</v>
      </c>
      <c r="F6" s="11" t="n">
        <v>25</v>
      </c>
      <c r="G6" s="13">
        <f>E6*F6</f>
        <v/>
      </c>
      <c r="H6" s="11" t="n">
        <v>1.1</v>
      </c>
      <c r="I6" s="11" t="n">
        <v>0.85</v>
      </c>
      <c r="J6" s="13">
        <f>D6+G6+H6+I6</f>
        <v/>
      </c>
      <c r="K6" s="14" t="n">
        <v>0.095</v>
      </c>
      <c r="L6" s="11" t="n">
        <v>0.2</v>
      </c>
      <c r="M6" s="14" t="n">
        <v>0.4</v>
      </c>
      <c r="N6" s="13">
        <f>IFERROR((J6+L6)/(1-K6-M6),0)</f>
        <v/>
      </c>
      <c r="O6" s="13">
        <f>N6*(1-K6)-L6</f>
        <v/>
      </c>
      <c r="P6" s="13">
        <f>O6-J6</f>
        <v/>
      </c>
      <c r="Q6" s="15">
        <f>IFERROR(P6/N6,0)</f>
        <v/>
      </c>
      <c r="R6" s="10">
        <f>IF((K6+M6)&gt;=1,"Math impossible — fee + margin ≥ 100%",IF(P6&lt;0,"Below cost — losing money on each sale",IF(M6&gt;=0.7,"Aggressive — confirm category will bear it",IF(M6&lt;0.3,"Thin — fragile to fee or ad cost changes","Healthy"))))</f>
        <v/>
      </c>
    </row>
    <row r="7">
      <c r="A7" s="10" t="inlineStr">
        <is>
          <t>SP-OAT-04</t>
        </is>
      </c>
      <c r="B7" s="10" t="inlineStr">
        <is>
          <t>Oatmeal Honey Soap</t>
        </is>
      </c>
      <c r="C7" s="10" t="inlineStr">
        <is>
          <t>4 oz wrapped</t>
        </is>
      </c>
      <c r="D7" s="11" t="n">
        <v>1.85</v>
      </c>
      <c r="E7" s="12" t="n">
        <v>0.1</v>
      </c>
      <c r="F7" s="11" t="n">
        <v>25</v>
      </c>
      <c r="G7" s="13">
        <f>E7*F7</f>
        <v/>
      </c>
      <c r="H7" s="11" t="n">
        <v>0.45</v>
      </c>
      <c r="I7" s="11" t="n">
        <v>0.85</v>
      </c>
      <c r="J7" s="13">
        <f>D7+G7+H7+I7</f>
        <v/>
      </c>
      <c r="K7" s="14" t="n">
        <v>0.095</v>
      </c>
      <c r="L7" s="11" t="n">
        <v>0.2</v>
      </c>
      <c r="M7" s="14" t="n">
        <v>0.45</v>
      </c>
      <c r="N7" s="13">
        <f>IFERROR((J7+L7)/(1-K7-M7),0)</f>
        <v/>
      </c>
      <c r="O7" s="13">
        <f>N7*(1-K7)-L7</f>
        <v/>
      </c>
      <c r="P7" s="13">
        <f>O7-J7</f>
        <v/>
      </c>
      <c r="Q7" s="15">
        <f>IFERROR(P7/N7,0)</f>
        <v/>
      </c>
      <c r="R7" s="10">
        <f>IF((K7+M7)&gt;=1,"Math impossible — fee + margin ≥ 100%",IF(P7&lt;0,"Below cost — losing money on each sale",IF(M7&gt;=0.7,"Aggressive — confirm category will bear it",IF(M7&lt;0.3,"Thin — fragile to fee or ad cost changes","Healthy"))))</f>
        <v/>
      </c>
    </row>
    <row r="8">
      <c r="A8" s="10" t="inlineStr">
        <is>
          <t>BK-CHOC-12</t>
        </is>
      </c>
      <c r="B8" s="10" t="inlineStr">
        <is>
          <t>Chocolate Chip Cookie</t>
        </is>
      </c>
      <c r="C8" s="10" t="inlineStr">
        <is>
          <t>12-pack box</t>
        </is>
      </c>
      <c r="D8" s="11" t="n">
        <v>3.4</v>
      </c>
      <c r="E8" s="12" t="n">
        <v>0.3</v>
      </c>
      <c r="F8" s="11" t="n">
        <v>25</v>
      </c>
      <c r="G8" s="13">
        <f>E8*F8</f>
        <v/>
      </c>
      <c r="H8" s="11" t="n">
        <v>1.25</v>
      </c>
      <c r="I8" s="11" t="n">
        <v>4.5</v>
      </c>
      <c r="J8" s="13">
        <f>D8+G8+H8+I8</f>
        <v/>
      </c>
      <c r="K8" s="14" t="n">
        <v>0.029</v>
      </c>
      <c r="L8" s="11" t="n">
        <v>0.3</v>
      </c>
      <c r="M8" s="14" t="n">
        <v>0.5</v>
      </c>
      <c r="N8" s="13">
        <f>IFERROR((J8+L8)/(1-K8-M8),0)</f>
        <v/>
      </c>
      <c r="O8" s="13">
        <f>N8*(1-K8)-L8</f>
        <v/>
      </c>
      <c r="P8" s="13">
        <f>O8-J8</f>
        <v/>
      </c>
      <c r="Q8" s="15">
        <f>IFERROR(P8/N8,0)</f>
        <v/>
      </c>
      <c r="R8" s="10">
        <f>IF((K8+M8)&gt;=1,"Math impossible — fee + margin ≥ 100%",IF(P8&lt;0,"Below cost — losing money on each sale",IF(M8&gt;=0.7,"Aggressive — confirm category will bear it",IF(M8&lt;0.3,"Thin — fragile to fee or ad cost changes","Healthy"))))</f>
        <v/>
      </c>
    </row>
    <row r="9">
      <c r="A9" s="10" t="inlineStr">
        <is>
          <t>JW-EAR-STD</t>
        </is>
      </c>
      <c r="B9" s="10" t="inlineStr">
        <is>
          <t>Brass Hoop Earrings</t>
        </is>
      </c>
      <c r="C9" s="10" t="inlineStr">
        <is>
          <t>Pair, std size</t>
        </is>
      </c>
      <c r="D9" s="11" t="n">
        <v>2.8</v>
      </c>
      <c r="E9" s="12" t="n">
        <v>0.2</v>
      </c>
      <c r="F9" s="11" t="n">
        <v>30</v>
      </c>
      <c r="G9" s="13">
        <f>E9*F9</f>
        <v/>
      </c>
      <c r="H9" s="11" t="n">
        <v>0.95</v>
      </c>
      <c r="I9" s="11" t="n">
        <v>0.75</v>
      </c>
      <c r="J9" s="13">
        <f>D9+G9+H9+I9</f>
        <v/>
      </c>
      <c r="K9" s="14" t="n">
        <v>0.095</v>
      </c>
      <c r="L9" s="11" t="n">
        <v>0.2</v>
      </c>
      <c r="M9" s="14" t="n">
        <v>0.55</v>
      </c>
      <c r="N9" s="13">
        <f>IFERROR((J9+L9)/(1-K9-M9),0)</f>
        <v/>
      </c>
      <c r="O9" s="13">
        <f>N9*(1-K9)-L9</f>
        <v/>
      </c>
      <c r="P9" s="13">
        <f>O9-J9</f>
        <v/>
      </c>
      <c r="Q9" s="15">
        <f>IFERROR(P9/N9,0)</f>
        <v/>
      </c>
      <c r="R9" s="10">
        <f>IF((K9+M9)&gt;=1,"Math impossible — fee + margin ≥ 100%",IF(P9&lt;0,"Below cost — losing money on each sale",IF(M9&gt;=0.7,"Aggressive — confirm category will bear it",IF(M9&lt;0.3,"Thin — fragile to fee or ad cost changes","Healthy"))))</f>
        <v/>
      </c>
    </row>
    <row r="10">
      <c r="A10" s="10" t="inlineStr">
        <is>
          <t>CN-CED-04</t>
        </is>
      </c>
      <c r="B10" s="10" t="inlineStr">
        <is>
          <t>Cedar + Sage Candle</t>
        </is>
      </c>
      <c r="C10" s="10" t="inlineStr">
        <is>
          <t>4 oz tin</t>
        </is>
      </c>
      <c r="D10" s="11" t="n">
        <v>2.1</v>
      </c>
      <c r="E10" s="12" t="n">
        <v>0.18</v>
      </c>
      <c r="F10" s="11" t="n">
        <v>25</v>
      </c>
      <c r="G10" s="13">
        <f>E10*F10</f>
        <v/>
      </c>
      <c r="H10" s="11" t="n">
        <v>0.65</v>
      </c>
      <c r="I10" s="11" t="n">
        <v>0.85</v>
      </c>
      <c r="J10" s="13">
        <f>D10+G10+H10+I10</f>
        <v/>
      </c>
      <c r="K10" s="14" t="n">
        <v>0.095</v>
      </c>
      <c r="L10" s="11" t="n">
        <v>0.2</v>
      </c>
      <c r="M10" s="14" t="n">
        <v>0.4</v>
      </c>
      <c r="N10" s="13">
        <f>IFERROR((J10+L10)/(1-K10-M10),0)</f>
        <v/>
      </c>
      <c r="O10" s="13">
        <f>N10*(1-K10)-L10</f>
        <v/>
      </c>
      <c r="P10" s="13">
        <f>O10-J10</f>
        <v/>
      </c>
      <c r="Q10" s="15">
        <f>IFERROR(P10/N10,0)</f>
        <v/>
      </c>
      <c r="R10" s="10">
        <f>IF((K10+M10)&gt;=1,"Math impossible — fee + margin ≥ 100%",IF(P10&lt;0,"Below cost — losing money on each sale",IF(M10&gt;=0.7,"Aggressive — confirm category will bear it",IF(M10&lt;0.3,"Thin — fragile to fee or ad cost changes","Healthy"))))</f>
        <v/>
      </c>
    </row>
    <row r="11">
      <c r="A11" s="10" t="inlineStr">
        <is>
          <t>LB-VAR-01</t>
        </is>
      </c>
      <c r="B11" s="10" t="inlineStr">
        <is>
          <t>Custom Cake Topper</t>
        </is>
      </c>
      <c r="C11" s="10" t="inlineStr">
        <is>
          <t>Single, 5 in</t>
        </is>
      </c>
      <c r="D11" s="11" t="n">
        <v>1.4</v>
      </c>
      <c r="E11" s="12" t="n">
        <v>0.5</v>
      </c>
      <c r="F11" s="11" t="n">
        <v>30</v>
      </c>
      <c r="G11" s="13">
        <f>E11*F11</f>
        <v/>
      </c>
      <c r="H11" s="11" t="n">
        <v>0.5</v>
      </c>
      <c r="I11" s="11" t="n">
        <v>4</v>
      </c>
      <c r="J11" s="13">
        <f>D11+G11+H11+I11</f>
        <v/>
      </c>
      <c r="K11" s="14" t="n">
        <v>0.029</v>
      </c>
      <c r="L11" s="11" t="n">
        <v>0.3</v>
      </c>
      <c r="M11" s="14" t="n">
        <v>0.55</v>
      </c>
      <c r="N11" s="13">
        <f>IFERROR((J11+L11)/(1-K11-M11),0)</f>
        <v/>
      </c>
      <c r="O11" s="13">
        <f>N11*(1-K11)-L11</f>
        <v/>
      </c>
      <c r="P11" s="13">
        <f>O11-J11</f>
        <v/>
      </c>
      <c r="Q11" s="15">
        <f>IFERROR(P11/N11,0)</f>
        <v/>
      </c>
      <c r="R11" s="10">
        <f>IF((K11+M11)&gt;=1,"Math impossible — fee + margin ≥ 100%",IF(P11&lt;0,"Below cost — losing money on each sale",IF(M11&gt;=0.7,"Aggressive — confirm category will bear it",IF(M11&lt;0.3,"Thin — fragile to fee or ad cost changes","Healthy"))))</f>
        <v/>
      </c>
    </row>
    <row r="14">
      <c r="A14" s="7" t="inlineStr">
        <is>
          <t>Tip: copy any row down to add more SKUs. The formulas will adjust automatically. Replace the sample products with your own catalog.</t>
        </is>
      </c>
    </row>
    <row r="16">
      <c r="A16" s="16" t="inlineStr">
        <is>
          <t>Run this math automatically across your whole catalog → Ardent Seller (free plan, no credit card)</t>
        </is>
      </c>
    </row>
  </sheetData>
  <mergeCells count="9">
    <mergeCell ref="D4:J4"/>
    <mergeCell ref="R4"/>
    <mergeCell ref="A2:R2"/>
    <mergeCell ref="K4:M4"/>
    <mergeCell ref="A16:R16"/>
    <mergeCell ref="N4:Q4"/>
    <mergeCell ref="A14:R14"/>
    <mergeCell ref="A1:R1"/>
    <mergeCell ref="A4:C4"/>
  </mergeCells>
  <conditionalFormatting sqref="R6:R11">
    <cfRule type="expression" priority="1" dxfId="0">
      <formula>ISNUMBER(SEARCH("impossible",R6))</formula>
    </cfRule>
    <cfRule type="expression" priority="2" dxfId="0">
      <formula>ISNUMBER(SEARCH("Below cost",R6))</formula>
    </cfRule>
    <cfRule type="expression" priority="3" dxfId="1">
      <formula>ISNUMBER(SEARCH("Aggressive",R6))</formula>
    </cfRule>
    <cfRule type="expression" priority="4" dxfId="1">
      <formula>ISNUMBER(SEARCH("Thin",R6))</formula>
    </cfRule>
    <cfRule type="expression" priority="5" dxfId="2">
      <formula>ISNUMBER(SEARCH("Healthy",R6))</formula>
    </cfRule>
  </conditionalFormatting>
  <hyperlinks>
    <hyperlink xmlns:r="http://schemas.openxmlformats.org/officeDocument/2006/relationships" ref="A16" r:id="rId1"/>
  </hyperlinks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26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6" customWidth="1" min="2" max="2"/>
    <col width="16" customWidth="1" min="3" max="3"/>
    <col width="16" customWidth="1" min="4" max="4"/>
    <col width="14" customWidth="1" min="5" max="5"/>
    <col width="16" customWidth="1" min="6" max="6"/>
    <col width="16" customWidth="1" min="7" max="7"/>
    <col width="36" customWidth="1" min="8" max="8"/>
  </cols>
  <sheetData>
    <row r="1">
      <c r="A1" s="6" t="inlineStr">
        <is>
          <t>Batch Pricing — see how per-unit cost falls as batch size grows</t>
        </is>
      </c>
    </row>
    <row r="2" ht="30" customHeight="1">
      <c r="A2" s="17" t="inlineStr">
        <is>
          <t>Setup time (mise en place, melting, sanitizing, cleanup) is roughly the same for a small batch as a large one. Spread it across more units and each unit gets cheaper.</t>
        </is>
      </c>
    </row>
    <row r="4" ht="22" customHeight="1">
      <c r="A4" s="18" t="inlineStr">
        <is>
          <t>Product</t>
        </is>
      </c>
      <c r="C4" s="18" t="inlineStr">
        <is>
          <t>Per-batch fixed cost</t>
        </is>
      </c>
      <c r="E4" s="18" t="inlineStr">
        <is>
          <t>Per-unit variable cost</t>
        </is>
      </c>
      <c r="F4" s="18" t="inlineStr">
        <is>
          <t>Sample size baseline</t>
        </is>
      </c>
    </row>
    <row r="5" ht="32" customHeight="1">
      <c r="A5" s="9" t="inlineStr">
        <is>
          <t>Product name</t>
        </is>
      </c>
      <c r="B5" s="9" t="inlineStr">
        <is>
          <t>Variant / size</t>
        </is>
      </c>
      <c r="C5" s="9" t="inlineStr">
        <is>
          <t>Setup labor $</t>
        </is>
      </c>
      <c r="D5" s="9" t="inlineStr">
        <is>
          <t>Equipment / overhead $</t>
        </is>
      </c>
      <c r="E5" s="9" t="inlineStr">
        <is>
          <t>Materials + per-unit labor $</t>
        </is>
      </c>
      <c r="F5" s="9" t="inlineStr">
        <is>
          <t>Baseline batch size</t>
        </is>
      </c>
    </row>
    <row r="6">
      <c r="A6" s="10" t="inlineStr">
        <is>
          <t>Lavender Soy Candle</t>
        </is>
      </c>
      <c r="B6" s="10" t="inlineStr">
        <is>
          <t>8 oz amber jar</t>
        </is>
      </c>
      <c r="C6" s="11" t="n">
        <v>18.75</v>
      </c>
      <c r="D6" s="11" t="n">
        <v>5</v>
      </c>
      <c r="E6" s="11" t="n">
        <v>5</v>
      </c>
      <c r="F6" s="19" t="n">
        <v>10</v>
      </c>
    </row>
    <row r="8">
      <c r="A8" s="20" t="inlineStr">
        <is>
          <t>BATCH SIZE COMPARISON</t>
        </is>
      </c>
    </row>
    <row r="9" ht="32" customHeight="1">
      <c r="A9" s="9" t="inlineStr">
        <is>
          <t>Batch size</t>
        </is>
      </c>
      <c r="B9" s="9" t="inlineStr">
        <is>
          <t>Total fixed cost</t>
        </is>
      </c>
      <c r="C9" s="9" t="inlineStr">
        <is>
          <t>Total variable cost</t>
        </is>
      </c>
      <c r="D9" s="9" t="inlineStr">
        <is>
          <t>Total batch cost</t>
        </is>
      </c>
      <c r="E9" s="9" t="inlineStr">
        <is>
          <t>Per-unit cost</t>
        </is>
      </c>
      <c r="F9" s="9" t="inlineStr">
        <is>
          <t>Savings vs. baseline</t>
        </is>
      </c>
      <c r="G9" s="9" t="inlineStr">
        <is>
          <t>% saved</t>
        </is>
      </c>
      <c r="H9" s="9" t="inlineStr">
        <is>
          <t>Worth it?</t>
        </is>
      </c>
    </row>
    <row r="10">
      <c r="A10" s="19" t="n">
        <v>5</v>
      </c>
      <c r="B10" s="13">
        <f>$C$6+$D$6</f>
        <v/>
      </c>
      <c r="C10" s="13">
        <f>A10*$E$6</f>
        <v/>
      </c>
      <c r="D10" s="13">
        <f>B10+C10</f>
        <v/>
      </c>
      <c r="E10" s="13">
        <f>IFERROR(D10/A10,0)</f>
        <v/>
      </c>
      <c r="F10" s="13">
        <f>IFERROR((($C$6+$D$6)/$F$6+$E$6)-E10,0)</f>
        <v/>
      </c>
      <c r="G10" s="15">
        <f>IFERROR(F10/(($C$6+$D$6)/$F$6+$E$6),0)</f>
        <v/>
      </c>
      <c r="H10" s="21">
        <f>IF(A10=$F$6,"— baseline",IF(G10&gt;0.2,"Big drop — worth scaling up if you can sell it",IF(G10&gt;0.05,"Modest drop — useful for a wholesale or show stock-up",IF(G10&gt;=-0.001,"Marginal — not worth the storage / capital","Smaller than baseline — per-unit cost rises"))))</f>
        <v/>
      </c>
    </row>
    <row r="11">
      <c r="A11" s="19" t="n">
        <v>10</v>
      </c>
      <c r="B11" s="13">
        <f>$C$6+$D$6</f>
        <v/>
      </c>
      <c r="C11" s="13">
        <f>A11*$E$6</f>
        <v/>
      </c>
      <c r="D11" s="13">
        <f>B11+C11</f>
        <v/>
      </c>
      <c r="E11" s="13">
        <f>IFERROR(D11/A11,0)</f>
        <v/>
      </c>
      <c r="F11" s="13">
        <f>IFERROR((($C$6+$D$6)/$F$6+$E$6)-E11,0)</f>
        <v/>
      </c>
      <c r="G11" s="15">
        <f>IFERROR(F11/(($C$6+$D$6)/$F$6+$E$6),0)</f>
        <v/>
      </c>
      <c r="H11" s="21">
        <f>IF(A11=$F$6,"— baseline",IF(G11&gt;0.2,"Big drop — worth scaling up if you can sell it",IF(G11&gt;0.05,"Modest drop — useful for a wholesale or show stock-up",IF(G11&gt;=-0.001,"Marginal — not worth the storage / capital","Smaller than baseline — per-unit cost rises"))))</f>
        <v/>
      </c>
    </row>
    <row r="12">
      <c r="A12" s="19" t="n">
        <v>25</v>
      </c>
      <c r="B12" s="13">
        <f>$C$6+$D$6</f>
        <v/>
      </c>
      <c r="C12" s="13">
        <f>A12*$E$6</f>
        <v/>
      </c>
      <c r="D12" s="13">
        <f>B12+C12</f>
        <v/>
      </c>
      <c r="E12" s="13">
        <f>IFERROR(D12/A12,0)</f>
        <v/>
      </c>
      <c r="F12" s="13">
        <f>IFERROR((($C$6+$D$6)/$F$6+$E$6)-E12,0)</f>
        <v/>
      </c>
      <c r="G12" s="15">
        <f>IFERROR(F12/(($C$6+$D$6)/$F$6+$E$6),0)</f>
        <v/>
      </c>
      <c r="H12" s="21">
        <f>IF(A12=$F$6,"— baseline",IF(G12&gt;0.2,"Big drop — worth scaling up if you can sell it",IF(G12&gt;0.05,"Modest drop — useful for a wholesale or show stock-up",IF(G12&gt;=-0.001,"Marginal — not worth the storage / capital","Smaller than baseline — per-unit cost rises"))))</f>
        <v/>
      </c>
    </row>
    <row r="13">
      <c r="A13" s="19" t="n">
        <v>50</v>
      </c>
      <c r="B13" s="13">
        <f>$C$6+$D$6</f>
        <v/>
      </c>
      <c r="C13" s="13">
        <f>A13*$E$6</f>
        <v/>
      </c>
      <c r="D13" s="13">
        <f>B13+C13</f>
        <v/>
      </c>
      <c r="E13" s="13">
        <f>IFERROR(D13/A13,0)</f>
        <v/>
      </c>
      <c r="F13" s="13">
        <f>IFERROR((($C$6+$D$6)/$F$6+$E$6)-E13,0)</f>
        <v/>
      </c>
      <c r="G13" s="15">
        <f>IFERROR(F13/(($C$6+$D$6)/$F$6+$E$6),0)</f>
        <v/>
      </c>
      <c r="H13" s="21">
        <f>IF(A13=$F$6,"— baseline",IF(G13&gt;0.2,"Big drop — worth scaling up if you can sell it",IF(G13&gt;0.05,"Modest drop — useful for a wholesale or show stock-up",IF(G13&gt;=-0.001,"Marginal — not worth the storage / capital","Smaller than baseline — per-unit cost rises"))))</f>
        <v/>
      </c>
    </row>
    <row r="14">
      <c r="A14" s="19" t="n">
        <v>100</v>
      </c>
      <c r="B14" s="13">
        <f>$C$6+$D$6</f>
        <v/>
      </c>
      <c r="C14" s="13">
        <f>A14*$E$6</f>
        <v/>
      </c>
      <c r="D14" s="13">
        <f>B14+C14</f>
        <v/>
      </c>
      <c r="E14" s="13">
        <f>IFERROR(D14/A14,0)</f>
        <v/>
      </c>
      <c r="F14" s="13">
        <f>IFERROR((($C$6+$D$6)/$F$6+$E$6)-E14,0)</f>
        <v/>
      </c>
      <c r="G14" s="15">
        <f>IFERROR(F14/(($C$6+$D$6)/$F$6+$E$6),0)</f>
        <v/>
      </c>
      <c r="H14" s="21">
        <f>IF(A14=$F$6,"— baseline",IF(G14&gt;0.2,"Big drop — worth scaling up if you can sell it",IF(G14&gt;0.05,"Modest drop — useful for a wholesale or show stock-up",IF(G14&gt;=-0.001,"Marginal — not worth the storage / capital","Smaller than baseline — per-unit cost rises"))))</f>
        <v/>
      </c>
    </row>
    <row r="15">
      <c r="A15" s="19" t="n">
        <v>250</v>
      </c>
      <c r="B15" s="13">
        <f>$C$6+$D$6</f>
        <v/>
      </c>
      <c r="C15" s="13">
        <f>A15*$E$6</f>
        <v/>
      </c>
      <c r="D15" s="13">
        <f>B15+C15</f>
        <v/>
      </c>
      <c r="E15" s="13">
        <f>IFERROR(D15/A15,0)</f>
        <v/>
      </c>
      <c r="F15" s="13">
        <f>IFERROR((($C$6+$D$6)/$F$6+$E$6)-E15,0)</f>
        <v/>
      </c>
      <c r="G15" s="15">
        <f>IFERROR(F15/(($C$6+$D$6)/$F$6+$E$6),0)</f>
        <v/>
      </c>
      <c r="H15" s="21">
        <f>IF(A15=$F$6,"— baseline",IF(G15&gt;0.2,"Big drop — worth scaling up if you can sell it",IF(G15&gt;0.05,"Modest drop — useful for a wholesale or show stock-up",IF(G15&gt;=-0.001,"Marginal — not worth the storage / capital","Smaller than baseline — per-unit cost rises"))))</f>
        <v/>
      </c>
    </row>
    <row r="18">
      <c r="A18" s="20" t="inlineStr">
        <is>
          <t>HOW TO READ THIS TAB</t>
        </is>
      </c>
    </row>
    <row r="19" ht="22" customHeight="1">
      <c r="A19" s="22" t="inlineStr">
        <is>
          <t>• Setup labor + equipment overhead is the part that doesn't scale — it costs roughly the same to run a batch of 5 or 50.</t>
        </is>
      </c>
    </row>
    <row r="20" ht="22" customHeight="1">
      <c r="A20" s="22" t="inlineStr">
        <is>
          <t>• Variable cost per unit is materials plus the labor that scales linearly (filling, finishing, packaging).</t>
        </is>
      </c>
    </row>
    <row r="21" ht="22" customHeight="1">
      <c r="A21" s="22" t="inlineStr">
        <is>
          <t>• "Baseline batch size" lets you anchor savings against a normal batch you already run.</t>
        </is>
      </c>
    </row>
    <row r="22" ht="22" customHeight="1">
      <c r="A22" s="22" t="inlineStr">
        <is>
          <t>• A 20%+ drop usually justifies scaling up if you can sell or store the extra units. Below 5%, the storage and capital cost usually erases the savings.</t>
        </is>
      </c>
    </row>
    <row r="23" ht="22" customHeight="1">
      <c r="A23" s="22" t="inlineStr">
        <is>
          <t>• The math underprices labor in two cases: when finishing time grows non-linearly (icing, hand-painting) or when QC time per unit doesn't shrink. Adjust the per-unit variable cost to reflect that.</t>
        </is>
      </c>
    </row>
    <row r="26">
      <c r="A26" s="16" t="inlineStr">
        <is>
          <t>Track real per-batch labor, materials, and yield automatically → Ardent Seller (free plan, no credit card)</t>
        </is>
      </c>
    </row>
  </sheetData>
  <mergeCells count="14">
    <mergeCell ref="A4:B4"/>
    <mergeCell ref="A18:H18"/>
    <mergeCell ref="A26:H26"/>
    <mergeCell ref="A21:H21"/>
    <mergeCell ref="F4"/>
    <mergeCell ref="E4"/>
    <mergeCell ref="A20:H20"/>
    <mergeCell ref="A2:H2"/>
    <mergeCell ref="A19:H19"/>
    <mergeCell ref="A1:H1"/>
    <mergeCell ref="A23:H23"/>
    <mergeCell ref="A8:H8"/>
    <mergeCell ref="A22:H22"/>
    <mergeCell ref="C4:D4"/>
  </mergeCells>
  <conditionalFormatting sqref="H10:H15">
    <cfRule type="expression" priority="1" dxfId="2">
      <formula>ISNUMBER(SEARCH("Big drop",H10))</formula>
    </cfRule>
    <cfRule type="expression" priority="2" dxfId="1">
      <formula>ISNUMBER(SEARCH("Modest drop",H10))</formula>
    </cfRule>
    <cfRule type="expression" priority="3" dxfId="1">
      <formula>ISNUMBER(SEARCH("Marginal",H10))</formula>
    </cfRule>
    <cfRule type="expression" priority="4" dxfId="0">
      <formula>ISNUMBER(SEARCH("Smaller",H10))</formula>
    </cfRule>
  </conditionalFormatting>
  <hyperlinks>
    <hyperlink xmlns:r="http://schemas.openxmlformats.org/officeDocument/2006/relationships" ref="A26" r:id="rId1"/>
  </hyperlink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2026-04-30T23:30:01Z</dcterms:created>
  <dcterms:modified xmlns:dcterms="http://purl.org/dc/terms/" xmlns:xsi="http://www.w3.org/2001/XMLSchema-instance" xsi:type="dcterms:W3CDTF">2026-04-30T23:30:01Z</dcterms:modified>
</cp:coreProperties>
</file>